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comments1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C:\Users\eglea\Desktop\PAGRINDINIS\VALDYBA\2025\2025-02-27\Protokolas\"/>
    </mc:Choice>
  </mc:AlternateContent>
  <xr:revisionPtr revIDLastSave="0" documentId="8_{991AD185-269C-42C8-AE29-DF46C3ECE845}" xr6:coauthVersionLast="47" xr6:coauthVersionMax="47" xr10:uidLastSave="{00000000-0000-0000-0000-000000000000}"/>
  <bookViews>
    <workbookView xWindow="-108" yWindow="-108" windowWidth="23256" windowHeight="12576" firstSheet="11" activeTab="13" xr2:uid="{5CD652B3-8E29-480C-AA89-EDCD7413A45B}"/>
  </bookViews>
  <sheets>
    <sheet name="2023-2025 Tarybos patvirtintas" sheetId="12" r:id="rId1"/>
    <sheet name="Patvirtinta 2023-01-18" sheetId="1" r:id="rId2"/>
    <sheet name="Pakeitimas 2023-08-08" sheetId="2" state="hidden" r:id="rId3"/>
    <sheet name="Pakeitimas 2023-08-08 (lyg.var)" sheetId="3" state="hidden" r:id="rId4"/>
    <sheet name="Pakeitimas 08-08 (lyg. (po val)" sheetId="5" state="hidden" r:id="rId5"/>
    <sheet name="Pakeitimas 2023-08-08 (po vald)" sheetId="4" r:id="rId6"/>
    <sheet name="Pakeitimas 2023-10-05 (proj.)" sheetId="6" state="hidden" r:id="rId7"/>
    <sheet name="Pakeitimas 2023-10-05 (patvirt)" sheetId="7" r:id="rId8"/>
    <sheet name="Pakeitimas 2024-03-07 (proj.)" sheetId="8" state="hidden" r:id="rId9"/>
    <sheet name="Pakeitimas 2024-03-07 PATV." sheetId="9" r:id="rId10"/>
    <sheet name="Pakeitimas 2024-05-21 (proj.)" sheetId="10" state="hidden" r:id="rId11"/>
    <sheet name="Pakeitimas 2024-05-21 (patv.)" sheetId="11" r:id="rId12"/>
    <sheet name="Pakeitimas 2025-02-27" sheetId="13" r:id="rId13"/>
    <sheet name="Pakeitimas 2025-02-27 (patv.)" sheetId="14" r:id="rId14"/>
  </sheets>
  <externalReferences>
    <externalReference r:id="rId15"/>
    <externalReference r:id="rId16"/>
  </externalReferences>
  <definedNames>
    <definedName name="_xlnm.Print_Area" localSheetId="0">'2023-2025 Tarybos patvirtintas'!$A$1:$X$76</definedName>
    <definedName name="_xlnm.Print_Titles" localSheetId="4">'Pakeitimas 08-08 (lyg. (po val)'!$5:$6</definedName>
    <definedName name="_xlnm.Print_Titles" localSheetId="2">'Pakeitimas 2023-08-08'!$5:$6</definedName>
    <definedName name="_xlnm.Print_Titles" localSheetId="3">'Pakeitimas 2023-08-08 (lyg.var)'!$5:$6</definedName>
    <definedName name="_xlnm.Print_Titles" localSheetId="5">'Pakeitimas 2023-08-08 (po vald)'!$6:$7</definedName>
    <definedName name="_xlnm.Print_Titles" localSheetId="7">'Pakeitimas 2023-10-05 (patvirt)'!$7:$8</definedName>
    <definedName name="_xlnm.Print_Titles" localSheetId="6">'Pakeitimas 2023-10-05 (proj.)'!$6:$7</definedName>
    <definedName name="_xlnm.Print_Titles" localSheetId="8">'Pakeitimas 2024-03-07 (proj.)'!$8:$9</definedName>
    <definedName name="_xlnm.Print_Titles" localSheetId="9">'Pakeitimas 2024-03-07 PATV.'!$8:$9</definedName>
    <definedName name="_xlnm.Print_Titles" localSheetId="11">'Pakeitimas 2024-05-21 (patv.)'!$8:$9</definedName>
    <definedName name="_xlnm.Print_Titles" localSheetId="10">'Pakeitimas 2024-05-21 (proj.)'!$8:$9</definedName>
    <definedName name="_xlnm.Print_Titles" localSheetId="12">'Pakeitimas 2025-02-27'!$8:$9</definedName>
    <definedName name="_xlnm.Print_Titles" localSheetId="13">'Pakeitimas 2025-02-27 (patv.)'!$8:$9</definedName>
    <definedName name="_xlnm.Print_Titles" localSheetId="1">'Patvirtinta 2023-01-18'!$5:$6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J125" i="14" l="1"/>
  <c r="AC125" i="14"/>
  <c r="V125" i="14"/>
  <c r="AL125" i="14" s="1"/>
  <c r="AJ124" i="14"/>
  <c r="AL124" i="14" s="1"/>
  <c r="AC124" i="14"/>
  <c r="V124" i="14"/>
  <c r="AJ123" i="14"/>
  <c r="AC123" i="14"/>
  <c r="AL123" i="14" s="1"/>
  <c r="V123" i="14"/>
  <c r="AL122" i="14"/>
  <c r="AJ122" i="14"/>
  <c r="AC122" i="14"/>
  <c r="V122" i="14"/>
  <c r="AL121" i="14"/>
  <c r="AJ121" i="14"/>
  <c r="AC121" i="14"/>
  <c r="V121" i="14"/>
  <c r="O121" i="14"/>
  <c r="J121" i="14"/>
  <c r="Q121" i="14" s="1"/>
  <c r="X121" i="14" s="1"/>
  <c r="AE121" i="14" s="1"/>
  <c r="H121" i="14"/>
  <c r="AL120" i="14"/>
  <c r="AJ120" i="14"/>
  <c r="AC120" i="14"/>
  <c r="V120" i="14"/>
  <c r="O120" i="14"/>
  <c r="J120" i="14"/>
  <c r="Q120" i="14" s="1"/>
  <c r="X120" i="14" s="1"/>
  <c r="AE120" i="14" s="1"/>
  <c r="H120" i="14"/>
  <c r="AL119" i="14"/>
  <c r="AJ119" i="14"/>
  <c r="AC119" i="14"/>
  <c r="V119" i="14"/>
  <c r="Q119" i="14"/>
  <c r="X119" i="14" s="1"/>
  <c r="AE119" i="14" s="1"/>
  <c r="O119" i="14"/>
  <c r="J119" i="14"/>
  <c r="H119" i="14"/>
  <c r="AL118" i="14"/>
  <c r="AJ118" i="14"/>
  <c r="AC118" i="14"/>
  <c r="X118" i="14"/>
  <c r="AE118" i="14" s="1"/>
  <c r="V118" i="14"/>
  <c r="Q118" i="14"/>
  <c r="O118" i="14"/>
  <c r="J118" i="14"/>
  <c r="H118" i="14"/>
  <c r="AJ117" i="14"/>
  <c r="AC117" i="14"/>
  <c r="U117" i="14"/>
  <c r="T117" i="14"/>
  <c r="S117" i="14"/>
  <c r="R117" i="14"/>
  <c r="V117" i="14" s="1"/>
  <c r="N117" i="14"/>
  <c r="M117" i="14"/>
  <c r="K117" i="14"/>
  <c r="O117" i="14" s="1"/>
  <c r="F117" i="14"/>
  <c r="E117" i="14"/>
  <c r="H117" i="14" s="1"/>
  <c r="D117" i="14"/>
  <c r="AJ116" i="14"/>
  <c r="AC116" i="14"/>
  <c r="V116" i="14"/>
  <c r="U116" i="14"/>
  <c r="T116" i="14"/>
  <c r="S116" i="14"/>
  <c r="R116" i="14"/>
  <c r="N116" i="14"/>
  <c r="M116" i="14"/>
  <c r="L116" i="14"/>
  <c r="O116" i="14" s="1"/>
  <c r="K116" i="14"/>
  <c r="G116" i="14"/>
  <c r="F116" i="14"/>
  <c r="E116" i="14"/>
  <c r="D116" i="14"/>
  <c r="H116" i="14" s="1"/>
  <c r="AJ115" i="14"/>
  <c r="AC115" i="14"/>
  <c r="U115" i="14"/>
  <c r="T115" i="14"/>
  <c r="S115" i="14"/>
  <c r="R115" i="14"/>
  <c r="N115" i="14"/>
  <c r="M115" i="14"/>
  <c r="L115" i="14"/>
  <c r="K115" i="14"/>
  <c r="O115" i="14" s="1"/>
  <c r="G115" i="14"/>
  <c r="F115" i="14"/>
  <c r="D115" i="14"/>
  <c r="H115" i="14" s="1"/>
  <c r="AJ114" i="14"/>
  <c r="AE114" i="14"/>
  <c r="AC114" i="14"/>
  <c r="V114" i="14"/>
  <c r="U114" i="14"/>
  <c r="T114" i="14"/>
  <c r="S114" i="14"/>
  <c r="R114" i="14"/>
  <c r="Q114" i="14"/>
  <c r="X114" i="14" s="1"/>
  <c r="O114" i="14"/>
  <c r="AL114" i="14" s="1"/>
  <c r="N114" i="14"/>
  <c r="L114" i="14"/>
  <c r="K114" i="14"/>
  <c r="J114" i="14"/>
  <c r="E114" i="14"/>
  <c r="D114" i="14"/>
  <c r="AJ113" i="14"/>
  <c r="AC113" i="14"/>
  <c r="U113" i="14"/>
  <c r="T113" i="14"/>
  <c r="S113" i="14"/>
  <c r="R113" i="14"/>
  <c r="V113" i="14" s="1"/>
  <c r="O113" i="14"/>
  <c r="N113" i="14"/>
  <c r="L113" i="14"/>
  <c r="K113" i="14"/>
  <c r="H113" i="14"/>
  <c r="J113" i="14" s="1"/>
  <c r="Q113" i="14" s="1"/>
  <c r="F113" i="14"/>
  <c r="AJ112" i="14"/>
  <c r="AC112" i="14"/>
  <c r="U112" i="14"/>
  <c r="T112" i="14"/>
  <c r="S112" i="14"/>
  <c r="R112" i="14"/>
  <c r="V112" i="14" s="1"/>
  <c r="N112" i="14"/>
  <c r="M112" i="14"/>
  <c r="L112" i="14"/>
  <c r="K112" i="14"/>
  <c r="O112" i="14" s="1"/>
  <c r="H112" i="14"/>
  <c r="F112" i="14"/>
  <c r="D112" i="14"/>
  <c r="AJ111" i="14"/>
  <c r="AC111" i="14"/>
  <c r="V111" i="14"/>
  <c r="U111" i="14"/>
  <c r="T111" i="14"/>
  <c r="S111" i="14"/>
  <c r="R111" i="14"/>
  <c r="O111" i="14"/>
  <c r="N111" i="14"/>
  <c r="M111" i="14"/>
  <c r="L111" i="14"/>
  <c r="K111" i="14"/>
  <c r="G111" i="14"/>
  <c r="E111" i="14"/>
  <c r="H111" i="14" s="1"/>
  <c r="D111" i="14"/>
  <c r="AJ110" i="14"/>
  <c r="AC110" i="14"/>
  <c r="V110" i="14"/>
  <c r="AL110" i="14" s="1"/>
  <c r="Q110" i="14"/>
  <c r="X110" i="14" s="1"/>
  <c r="AE110" i="14" s="1"/>
  <c r="O110" i="14"/>
  <c r="J110" i="14"/>
  <c r="H110" i="14"/>
  <c r="AJ109" i="14"/>
  <c r="AC109" i="14"/>
  <c r="U109" i="14"/>
  <c r="T109" i="14"/>
  <c r="S109" i="14"/>
  <c r="R109" i="14"/>
  <c r="V109" i="14" s="1"/>
  <c r="O109" i="14"/>
  <c r="M109" i="14"/>
  <c r="K109" i="14"/>
  <c r="F109" i="14"/>
  <c r="D109" i="14"/>
  <c r="H109" i="14" s="1"/>
  <c r="AJ108" i="14"/>
  <c r="AC108" i="14"/>
  <c r="T108" i="14"/>
  <c r="R108" i="14"/>
  <c r="V108" i="14" s="1"/>
  <c r="O108" i="14"/>
  <c r="N108" i="14"/>
  <c r="L108" i="14"/>
  <c r="K108" i="14"/>
  <c r="E108" i="14"/>
  <c r="H108" i="14" s="1"/>
  <c r="AJ107" i="14"/>
  <c r="AC107" i="14"/>
  <c r="U107" i="14"/>
  <c r="T107" i="14"/>
  <c r="S107" i="14"/>
  <c r="R107" i="14"/>
  <c r="V107" i="14" s="1"/>
  <c r="N107" i="14"/>
  <c r="M107" i="14"/>
  <c r="K107" i="14"/>
  <c r="O107" i="14" s="1"/>
  <c r="G107" i="14"/>
  <c r="G94" i="14" s="1"/>
  <c r="F107" i="14"/>
  <c r="AJ106" i="14"/>
  <c r="AC106" i="14"/>
  <c r="U106" i="14"/>
  <c r="T106" i="14"/>
  <c r="S106" i="14"/>
  <c r="R106" i="14"/>
  <c r="V106" i="14" s="1"/>
  <c r="N106" i="14"/>
  <c r="M106" i="14"/>
  <c r="L106" i="14"/>
  <c r="L94" i="14" s="1"/>
  <c r="K106" i="14"/>
  <c r="O106" i="14" s="1"/>
  <c r="H106" i="14"/>
  <c r="G106" i="14"/>
  <c r="F106" i="14"/>
  <c r="D106" i="14"/>
  <c r="AJ105" i="14"/>
  <c r="AC105" i="14"/>
  <c r="U105" i="14"/>
  <c r="T105" i="14"/>
  <c r="S105" i="14"/>
  <c r="R105" i="14"/>
  <c r="V105" i="14" s="1"/>
  <c r="N105" i="14"/>
  <c r="M105" i="14"/>
  <c r="L105" i="14"/>
  <c r="K105" i="14"/>
  <c r="O105" i="14" s="1"/>
  <c r="H105" i="14"/>
  <c r="F105" i="14"/>
  <c r="F94" i="14" s="1"/>
  <c r="AJ104" i="14"/>
  <c r="AC104" i="14"/>
  <c r="R104" i="14"/>
  <c r="V104" i="14" s="1"/>
  <c r="M104" i="14"/>
  <c r="O104" i="14" s="1"/>
  <c r="K104" i="14"/>
  <c r="F104" i="14"/>
  <c r="D104" i="14"/>
  <c r="AJ103" i="14"/>
  <c r="AC103" i="14"/>
  <c r="U103" i="14"/>
  <c r="T103" i="14"/>
  <c r="S103" i="14"/>
  <c r="S94" i="14" s="1"/>
  <c r="R103" i="14"/>
  <c r="N103" i="14"/>
  <c r="L103" i="14"/>
  <c r="O103" i="14" s="1"/>
  <c r="K103" i="14"/>
  <c r="J103" i="14"/>
  <c r="H103" i="14"/>
  <c r="F103" i="14"/>
  <c r="D103" i="14"/>
  <c r="AJ102" i="14"/>
  <c r="AC102" i="14"/>
  <c r="V102" i="14"/>
  <c r="R102" i="14"/>
  <c r="O102" i="14"/>
  <c r="H102" i="14"/>
  <c r="AL102" i="14" s="1"/>
  <c r="AJ101" i="14"/>
  <c r="AC101" i="14"/>
  <c r="T101" i="14"/>
  <c r="R101" i="14"/>
  <c r="V101" i="14" s="1"/>
  <c r="O101" i="14"/>
  <c r="J101" i="14"/>
  <c r="H101" i="14"/>
  <c r="AJ100" i="14"/>
  <c r="AC100" i="14"/>
  <c r="V100" i="14"/>
  <c r="AL100" i="14" s="1"/>
  <c r="Q100" i="14"/>
  <c r="O100" i="14"/>
  <c r="J100" i="14"/>
  <c r="H100" i="14"/>
  <c r="AJ99" i="14"/>
  <c r="AC99" i="14"/>
  <c r="U99" i="14"/>
  <c r="V99" i="14" s="1"/>
  <c r="T99" i="14"/>
  <c r="S99" i="14"/>
  <c r="N99" i="14"/>
  <c r="M99" i="14"/>
  <c r="L99" i="14"/>
  <c r="J99" i="14"/>
  <c r="H99" i="14"/>
  <c r="AJ98" i="14"/>
  <c r="AC98" i="14"/>
  <c r="U98" i="14"/>
  <c r="V98" i="14" s="1"/>
  <c r="T98" i="14"/>
  <c r="S98" i="14"/>
  <c r="N98" i="14"/>
  <c r="M98" i="14"/>
  <c r="K98" i="14"/>
  <c r="O98" i="14" s="1"/>
  <c r="AL98" i="14" s="1"/>
  <c r="J98" i="14"/>
  <c r="Q98" i="14" s="1"/>
  <c r="X98" i="14" s="1"/>
  <c r="AE98" i="14" s="1"/>
  <c r="H98" i="14"/>
  <c r="AJ97" i="14"/>
  <c r="AC97" i="14"/>
  <c r="U97" i="14"/>
  <c r="V97" i="14" s="1"/>
  <c r="S97" i="14"/>
  <c r="R97" i="14"/>
  <c r="O97" i="14"/>
  <c r="J97" i="14"/>
  <c r="Q97" i="14" s="1"/>
  <c r="H97" i="14"/>
  <c r="E97" i="14"/>
  <c r="D97" i="14"/>
  <c r="AJ96" i="14"/>
  <c r="AC96" i="14"/>
  <c r="V96" i="14"/>
  <c r="U96" i="14"/>
  <c r="T96" i="14"/>
  <c r="T94" i="14" s="1"/>
  <c r="S96" i="14"/>
  <c r="R96" i="14"/>
  <c r="N96" i="14"/>
  <c r="N94" i="14" s="1"/>
  <c r="N54" i="14" s="1"/>
  <c r="M96" i="14"/>
  <c r="L96" i="14"/>
  <c r="K96" i="14"/>
  <c r="H96" i="14"/>
  <c r="G96" i="14"/>
  <c r="D96" i="14"/>
  <c r="AL95" i="14"/>
  <c r="AJ95" i="14"/>
  <c r="AJ94" i="14" s="1"/>
  <c r="AC95" i="14"/>
  <c r="V95" i="14"/>
  <c r="U95" i="14"/>
  <c r="R95" i="14"/>
  <c r="O95" i="14"/>
  <c r="H95" i="14"/>
  <c r="J95" i="14" s="1"/>
  <c r="Q95" i="14" s="1"/>
  <c r="AK94" i="14"/>
  <c r="AI94" i="14"/>
  <c r="AH94" i="14"/>
  <c r="AG94" i="14"/>
  <c r="AF94" i="14"/>
  <c r="AD94" i="14"/>
  <c r="AB94" i="14"/>
  <c r="AA94" i="14"/>
  <c r="Z94" i="14"/>
  <c r="Y94" i="14"/>
  <c r="W94" i="14"/>
  <c r="R94" i="14"/>
  <c r="P94" i="14"/>
  <c r="I94" i="14"/>
  <c r="V93" i="14"/>
  <c r="AL93" i="14" s="1"/>
  <c r="AL92" i="14"/>
  <c r="AJ92" i="14"/>
  <c r="AC92" i="14"/>
  <c r="V92" i="14"/>
  <c r="AJ91" i="14"/>
  <c r="AC91" i="14"/>
  <c r="V91" i="14"/>
  <c r="AL91" i="14" s="1"/>
  <c r="AL90" i="14"/>
  <c r="AJ90" i="14"/>
  <c r="AC90" i="14"/>
  <c r="V90" i="14"/>
  <c r="O90" i="14"/>
  <c r="AJ89" i="14"/>
  <c r="AC89" i="14"/>
  <c r="V89" i="14"/>
  <c r="O89" i="14"/>
  <c r="AL89" i="14" s="1"/>
  <c r="AL88" i="14"/>
  <c r="AJ88" i="14"/>
  <c r="AC88" i="14"/>
  <c r="V88" i="14"/>
  <c r="O88" i="14"/>
  <c r="AL87" i="14"/>
  <c r="AJ87" i="14"/>
  <c r="AC87" i="14"/>
  <c r="V87" i="14"/>
  <c r="O87" i="14"/>
  <c r="H87" i="14"/>
  <c r="AJ86" i="14"/>
  <c r="AC86" i="14"/>
  <c r="V86" i="14"/>
  <c r="O86" i="14"/>
  <c r="H86" i="14"/>
  <c r="AL86" i="14" s="1"/>
  <c r="AJ85" i="14"/>
  <c r="AC85" i="14"/>
  <c r="V85" i="14"/>
  <c r="O85" i="14"/>
  <c r="H85" i="14"/>
  <c r="AL85" i="14" s="1"/>
  <c r="AJ84" i="14"/>
  <c r="AL84" i="14" s="1"/>
  <c r="AC84" i="14"/>
  <c r="V84" i="14"/>
  <c r="H84" i="14"/>
  <c r="AJ83" i="14"/>
  <c r="AC83" i="14"/>
  <c r="V83" i="14"/>
  <c r="O83" i="14"/>
  <c r="AL83" i="14" s="1"/>
  <c r="J83" i="14"/>
  <c r="AJ82" i="14"/>
  <c r="AC82" i="14"/>
  <c r="X82" i="14"/>
  <c r="AE82" i="14" s="1"/>
  <c r="V82" i="14"/>
  <c r="Q82" i="14"/>
  <c r="O82" i="14"/>
  <c r="J82" i="14"/>
  <c r="H82" i="14"/>
  <c r="AJ81" i="14"/>
  <c r="AC81" i="14"/>
  <c r="V81" i="14"/>
  <c r="O81" i="14"/>
  <c r="H81" i="14"/>
  <c r="AJ80" i="14"/>
  <c r="AC80" i="14"/>
  <c r="V80" i="14"/>
  <c r="O80" i="14"/>
  <c r="AL80" i="14" s="1"/>
  <c r="J80" i="14"/>
  <c r="Q80" i="14" s="1"/>
  <c r="X80" i="14" s="1"/>
  <c r="AE80" i="14" s="1"/>
  <c r="H80" i="14"/>
  <c r="AJ79" i="14"/>
  <c r="AC79" i="14"/>
  <c r="V79" i="14"/>
  <c r="AL79" i="14" s="1"/>
  <c r="Q79" i="14"/>
  <c r="X79" i="14" s="1"/>
  <c r="AE79" i="14" s="1"/>
  <c r="O79" i="14"/>
  <c r="J79" i="14"/>
  <c r="H79" i="14"/>
  <c r="AJ78" i="14"/>
  <c r="AC78" i="14"/>
  <c r="X78" i="14"/>
  <c r="AE78" i="14" s="1"/>
  <c r="V78" i="14"/>
  <c r="AL78" i="14" s="1"/>
  <c r="Q78" i="14"/>
  <c r="O78" i="14"/>
  <c r="J78" i="14"/>
  <c r="H78" i="14"/>
  <c r="AJ77" i="14"/>
  <c r="AC77" i="14"/>
  <c r="V77" i="14"/>
  <c r="O77" i="14"/>
  <c r="H77" i="14"/>
  <c r="AJ76" i="14"/>
  <c r="AC76" i="14"/>
  <c r="V76" i="14"/>
  <c r="O76" i="14"/>
  <c r="AL76" i="14" s="1"/>
  <c r="J76" i="14"/>
  <c r="H76" i="14"/>
  <c r="AJ75" i="14"/>
  <c r="AC75" i="14"/>
  <c r="V75" i="14"/>
  <c r="U75" i="14"/>
  <c r="S75" i="14"/>
  <c r="R75" i="14"/>
  <c r="N75" i="14"/>
  <c r="M75" i="14"/>
  <c r="L75" i="14"/>
  <c r="L56" i="14" s="1"/>
  <c r="L54" i="14" s="1"/>
  <c r="K75" i="14"/>
  <c r="O75" i="14" s="1"/>
  <c r="H75" i="14"/>
  <c r="G75" i="14"/>
  <c r="F75" i="14"/>
  <c r="E75" i="14"/>
  <c r="D75" i="14"/>
  <c r="C75" i="14"/>
  <c r="J75" i="14" s="1"/>
  <c r="B75" i="14"/>
  <c r="AJ74" i="14"/>
  <c r="AC74" i="14"/>
  <c r="U74" i="14"/>
  <c r="U56" i="14" s="1"/>
  <c r="S74" i="14"/>
  <c r="R74" i="14"/>
  <c r="V74" i="14" s="1"/>
  <c r="N74" i="14"/>
  <c r="O74" i="14" s="1"/>
  <c r="L74" i="14"/>
  <c r="K74" i="14"/>
  <c r="J74" i="14"/>
  <c r="Q74" i="14" s="1"/>
  <c r="H74" i="14"/>
  <c r="G74" i="14"/>
  <c r="F74" i="14"/>
  <c r="E74" i="14"/>
  <c r="D74" i="14"/>
  <c r="C74" i="14"/>
  <c r="B74" i="14"/>
  <c r="AL73" i="14"/>
  <c r="AJ73" i="14"/>
  <c r="AC73" i="14"/>
  <c r="W73" i="14"/>
  <c r="V73" i="14"/>
  <c r="U73" i="14"/>
  <c r="T73" i="14"/>
  <c r="T56" i="14" s="1"/>
  <c r="S73" i="14"/>
  <c r="R73" i="14"/>
  <c r="M73" i="14"/>
  <c r="L73" i="14"/>
  <c r="K73" i="14"/>
  <c r="O73" i="14" s="1"/>
  <c r="J73" i="14"/>
  <c r="Q73" i="14" s="1"/>
  <c r="X73" i="14" s="1"/>
  <c r="AE73" i="14" s="1"/>
  <c r="H73" i="14"/>
  <c r="F73" i="14"/>
  <c r="E73" i="14"/>
  <c r="D73" i="14"/>
  <c r="C73" i="14"/>
  <c r="AJ72" i="14"/>
  <c r="AC72" i="14"/>
  <c r="W72" i="14"/>
  <c r="V72" i="14"/>
  <c r="U72" i="14"/>
  <c r="T72" i="14"/>
  <c r="S72" i="14"/>
  <c r="R72" i="14"/>
  <c r="R56" i="14" s="1"/>
  <c r="M72" i="14"/>
  <c r="O72" i="14" s="1"/>
  <c r="L72" i="14"/>
  <c r="K72" i="14"/>
  <c r="F72" i="14"/>
  <c r="F56" i="14" s="1"/>
  <c r="E72" i="14"/>
  <c r="H72" i="14" s="1"/>
  <c r="D72" i="14"/>
  <c r="C72" i="14"/>
  <c r="B72" i="14"/>
  <c r="AJ71" i="14"/>
  <c r="AC71" i="14"/>
  <c r="V71" i="14"/>
  <c r="O71" i="14"/>
  <c r="Q71" i="14" s="1"/>
  <c r="X71" i="14" s="1"/>
  <c r="J71" i="14"/>
  <c r="H71" i="14"/>
  <c r="AJ70" i="14"/>
  <c r="AC70" i="14"/>
  <c r="V70" i="14"/>
  <c r="O70" i="14"/>
  <c r="H70" i="14"/>
  <c r="AJ69" i="14"/>
  <c r="AC69" i="14"/>
  <c r="V69" i="14"/>
  <c r="O69" i="14"/>
  <c r="AL69" i="14" s="1"/>
  <c r="J69" i="14"/>
  <c r="H69" i="14"/>
  <c r="AJ68" i="14"/>
  <c r="AC68" i="14"/>
  <c r="V68" i="14"/>
  <c r="O68" i="14"/>
  <c r="H68" i="14"/>
  <c r="AL68" i="14" s="1"/>
  <c r="AJ67" i="14"/>
  <c r="AC67" i="14"/>
  <c r="V67" i="14"/>
  <c r="O67" i="14"/>
  <c r="Q67" i="14" s="1"/>
  <c r="X67" i="14" s="1"/>
  <c r="AE67" i="14" s="1"/>
  <c r="J67" i="14"/>
  <c r="H67" i="14"/>
  <c r="AJ66" i="14"/>
  <c r="AC66" i="14"/>
  <c r="V66" i="14"/>
  <c r="O66" i="14"/>
  <c r="H66" i="14"/>
  <c r="AJ65" i="14"/>
  <c r="AC65" i="14"/>
  <c r="V65" i="14"/>
  <c r="O65" i="14"/>
  <c r="AL65" i="14" s="1"/>
  <c r="J65" i="14"/>
  <c r="Q65" i="14" s="1"/>
  <c r="X65" i="14" s="1"/>
  <c r="AE65" i="14" s="1"/>
  <c r="H65" i="14"/>
  <c r="AJ64" i="14"/>
  <c r="AC64" i="14"/>
  <c r="V64" i="14"/>
  <c r="O64" i="14"/>
  <c r="H64" i="14"/>
  <c r="AJ63" i="14"/>
  <c r="AC63" i="14"/>
  <c r="V63" i="14"/>
  <c r="O63" i="14"/>
  <c r="Q63" i="14" s="1"/>
  <c r="X63" i="14" s="1"/>
  <c r="J63" i="14"/>
  <c r="H63" i="14"/>
  <c r="AL63" i="14" s="1"/>
  <c r="AJ62" i="14"/>
  <c r="AC62" i="14"/>
  <c r="V62" i="14"/>
  <c r="O62" i="14"/>
  <c r="H62" i="14"/>
  <c r="AJ61" i="14"/>
  <c r="AC61" i="14"/>
  <c r="V61" i="14"/>
  <c r="O61" i="14"/>
  <c r="AL61" i="14" s="1"/>
  <c r="J61" i="14"/>
  <c r="Q61" i="14" s="1"/>
  <c r="X61" i="14" s="1"/>
  <c r="AE61" i="14" s="1"/>
  <c r="AL60" i="14"/>
  <c r="O60" i="14"/>
  <c r="J60" i="14"/>
  <c r="H60" i="14"/>
  <c r="AJ59" i="14"/>
  <c r="AC59" i="14"/>
  <c r="V59" i="14"/>
  <c r="O59" i="14"/>
  <c r="H59" i="14"/>
  <c r="AL59" i="14" s="1"/>
  <c r="AL58" i="14"/>
  <c r="AJ58" i="14"/>
  <c r="AC58" i="14"/>
  <c r="V58" i="14"/>
  <c r="O58" i="14"/>
  <c r="J58" i="14"/>
  <c r="H58" i="14"/>
  <c r="H56" i="14" s="1"/>
  <c r="AJ57" i="14"/>
  <c r="AC57" i="14"/>
  <c r="V57" i="14"/>
  <c r="Q57" i="14"/>
  <c r="O57" i="14"/>
  <c r="O56" i="14" s="1"/>
  <c r="J57" i="14"/>
  <c r="H57" i="14"/>
  <c r="AL57" i="14" s="1"/>
  <c r="AK56" i="14"/>
  <c r="AI56" i="14"/>
  <c r="AI54" i="14" s="1"/>
  <c r="AH56" i="14"/>
  <c r="AH54" i="14" s="1"/>
  <c r="AG56" i="14"/>
  <c r="AF56" i="14"/>
  <c r="AD56" i="14"/>
  <c r="AB56" i="14"/>
  <c r="AB54" i="14" s="1"/>
  <c r="AA56" i="14"/>
  <c r="AA54" i="14" s="1"/>
  <c r="Z56" i="14"/>
  <c r="Y56" i="14"/>
  <c r="W56" i="14"/>
  <c r="W54" i="14" s="1"/>
  <c r="S56" i="14"/>
  <c r="P56" i="14"/>
  <c r="N56" i="14"/>
  <c r="M56" i="14"/>
  <c r="K56" i="14"/>
  <c r="I56" i="14"/>
  <c r="G56" i="14"/>
  <c r="D56" i="14"/>
  <c r="AJ55" i="14"/>
  <c r="AC55" i="14"/>
  <c r="V55" i="14"/>
  <c r="O55" i="14"/>
  <c r="G55" i="14"/>
  <c r="G54" i="14" s="1"/>
  <c r="F55" i="14"/>
  <c r="E55" i="14"/>
  <c r="D55" i="14"/>
  <c r="AK54" i="14"/>
  <c r="AG54" i="14"/>
  <c r="AG7" i="14" s="1"/>
  <c r="AF54" i="14"/>
  <c r="AD54" i="14"/>
  <c r="Y54" i="14"/>
  <c r="Y7" i="14" s="1"/>
  <c r="P54" i="14"/>
  <c r="I54" i="14"/>
  <c r="AC53" i="14"/>
  <c r="AL53" i="14" s="1"/>
  <c r="AI52" i="14"/>
  <c r="AH52" i="14"/>
  <c r="AG52" i="14"/>
  <c r="AF52" i="14"/>
  <c r="AJ52" i="14" s="1"/>
  <c r="AL52" i="14" s="1"/>
  <c r="AC52" i="14"/>
  <c r="AL51" i="14"/>
  <c r="AC51" i="14"/>
  <c r="V51" i="14"/>
  <c r="O51" i="14"/>
  <c r="H51" i="14"/>
  <c r="AC50" i="14"/>
  <c r="V50" i="14"/>
  <c r="O50" i="14"/>
  <c r="H50" i="14"/>
  <c r="AJ49" i="14"/>
  <c r="AC49" i="14"/>
  <c r="V49" i="14"/>
  <c r="O49" i="14"/>
  <c r="Q49" i="14" s="1"/>
  <c r="X49" i="14" s="1"/>
  <c r="H49" i="14"/>
  <c r="AL49" i="14" s="1"/>
  <c r="AJ48" i="14"/>
  <c r="AC48" i="14"/>
  <c r="V48" i="14"/>
  <c r="O48" i="14"/>
  <c r="Q48" i="14" s="1"/>
  <c r="X48" i="14" s="1"/>
  <c r="H48" i="14"/>
  <c r="AL48" i="14" s="1"/>
  <c r="AJ47" i="14"/>
  <c r="AC47" i="14"/>
  <c r="AC46" i="14" s="1"/>
  <c r="V47" i="14"/>
  <c r="O47" i="14"/>
  <c r="H47" i="14"/>
  <c r="AL47" i="14" s="1"/>
  <c r="AK46" i="14"/>
  <c r="AJ46" i="14"/>
  <c r="AI46" i="14"/>
  <c r="AH46" i="14"/>
  <c r="AG46" i="14"/>
  <c r="AF46" i="14"/>
  <c r="AF10" i="14" s="1"/>
  <c r="AE46" i="14"/>
  <c r="AD46" i="14"/>
  <c r="AB46" i="14"/>
  <c r="AA46" i="14"/>
  <c r="Z46" i="14"/>
  <c r="Y46" i="14"/>
  <c r="W46" i="14"/>
  <c r="U46" i="14"/>
  <c r="T46" i="14"/>
  <c r="V46" i="14" s="1"/>
  <c r="S46" i="14"/>
  <c r="R46" i="14"/>
  <c r="P46" i="14"/>
  <c r="P10" i="14" s="1"/>
  <c r="N46" i="14"/>
  <c r="M46" i="14"/>
  <c r="L46" i="14"/>
  <c r="K46" i="14"/>
  <c r="J46" i="14"/>
  <c r="I46" i="14"/>
  <c r="H46" i="14"/>
  <c r="G46" i="14"/>
  <c r="F46" i="14"/>
  <c r="E46" i="14"/>
  <c r="D46" i="14"/>
  <c r="C46" i="14"/>
  <c r="AJ45" i="14"/>
  <c r="V45" i="14"/>
  <c r="AL45" i="14" s="1"/>
  <c r="AL44" i="14"/>
  <c r="AJ44" i="14"/>
  <c r="AC44" i="14"/>
  <c r="V44" i="14"/>
  <c r="O44" i="14"/>
  <c r="AJ43" i="14"/>
  <c r="AC43" i="14"/>
  <c r="V43" i="14"/>
  <c r="O43" i="14"/>
  <c r="AJ42" i="14"/>
  <c r="AC42" i="14"/>
  <c r="V42" i="14"/>
  <c r="O42" i="14"/>
  <c r="AL42" i="14" s="1"/>
  <c r="AL41" i="14"/>
  <c r="AJ41" i="14"/>
  <c r="AC41" i="14"/>
  <c r="V41" i="14"/>
  <c r="O41" i="14"/>
  <c r="H41" i="14"/>
  <c r="AJ40" i="14"/>
  <c r="AC40" i="14"/>
  <c r="V40" i="14"/>
  <c r="O40" i="14"/>
  <c r="H40" i="14"/>
  <c r="AL40" i="14" s="1"/>
  <c r="AJ39" i="14"/>
  <c r="AC39" i="14"/>
  <c r="V39" i="14"/>
  <c r="O39" i="14"/>
  <c r="H39" i="14"/>
  <c r="AL39" i="14" s="1"/>
  <c r="AJ38" i="14"/>
  <c r="AC38" i="14"/>
  <c r="V38" i="14"/>
  <c r="O38" i="14"/>
  <c r="H38" i="14"/>
  <c r="AL38" i="14" s="1"/>
  <c r="AL37" i="14"/>
  <c r="AJ37" i="14"/>
  <c r="AC37" i="14"/>
  <c r="V37" i="14"/>
  <c r="O37" i="14"/>
  <c r="H37" i="14"/>
  <c r="AJ36" i="14"/>
  <c r="AC36" i="14"/>
  <c r="V36" i="14"/>
  <c r="O36" i="14"/>
  <c r="H36" i="14"/>
  <c r="AJ35" i="14"/>
  <c r="AC35" i="14"/>
  <c r="V35" i="14"/>
  <c r="O35" i="14"/>
  <c r="H35" i="14"/>
  <c r="AL35" i="14" s="1"/>
  <c r="AJ34" i="14"/>
  <c r="AC34" i="14"/>
  <c r="V34" i="14"/>
  <c r="O34" i="14"/>
  <c r="H34" i="14"/>
  <c r="AL34" i="14" s="1"/>
  <c r="AL33" i="14"/>
  <c r="AJ33" i="14"/>
  <c r="AC33" i="14"/>
  <c r="V33" i="14"/>
  <c r="O33" i="14"/>
  <c r="H33" i="14"/>
  <c r="AJ32" i="14"/>
  <c r="AC32" i="14"/>
  <c r="V32" i="14"/>
  <c r="O32" i="14"/>
  <c r="H32" i="14"/>
  <c r="AJ31" i="14"/>
  <c r="AC31" i="14"/>
  <c r="V31" i="14"/>
  <c r="O31" i="14"/>
  <c r="O26" i="14" s="1"/>
  <c r="H31" i="14"/>
  <c r="AL31" i="14" s="1"/>
  <c r="AJ30" i="14"/>
  <c r="AC30" i="14"/>
  <c r="V30" i="14"/>
  <c r="O30" i="14"/>
  <c r="H30" i="14"/>
  <c r="AL30" i="14" s="1"/>
  <c r="AL29" i="14"/>
  <c r="AJ29" i="14"/>
  <c r="AC29" i="14"/>
  <c r="V29" i="14"/>
  <c r="O29" i="14"/>
  <c r="H29" i="14"/>
  <c r="AJ28" i="14"/>
  <c r="AC28" i="14"/>
  <c r="V28" i="14"/>
  <c r="O28" i="14"/>
  <c r="AL28" i="14" s="1"/>
  <c r="AJ27" i="14"/>
  <c r="AJ26" i="14" s="1"/>
  <c r="AC27" i="14"/>
  <c r="V27" i="14"/>
  <c r="O27" i="14"/>
  <c r="AL27" i="14" s="1"/>
  <c r="AK26" i="14"/>
  <c r="AI26" i="14"/>
  <c r="AH26" i="14"/>
  <c r="AG26" i="14"/>
  <c r="AF26" i="14"/>
  <c r="AE26" i="14"/>
  <c r="AD26" i="14"/>
  <c r="AB26" i="14"/>
  <c r="AA26" i="14"/>
  <c r="Z26" i="14"/>
  <c r="Y26" i="14"/>
  <c r="X26" i="14"/>
  <c r="W26" i="14"/>
  <c r="U26" i="14"/>
  <c r="T26" i="14"/>
  <c r="S26" i="14"/>
  <c r="R26" i="14"/>
  <c r="Q26" i="14"/>
  <c r="P26" i="14"/>
  <c r="N26" i="14"/>
  <c r="M26" i="14"/>
  <c r="L26" i="14"/>
  <c r="K26" i="14"/>
  <c r="J26" i="14"/>
  <c r="I26" i="14"/>
  <c r="G26" i="14"/>
  <c r="F26" i="14"/>
  <c r="E26" i="14"/>
  <c r="D26" i="14"/>
  <c r="AL25" i="14"/>
  <c r="AJ25" i="14"/>
  <c r="AJ24" i="14"/>
  <c r="AL24" i="14" s="1"/>
  <c r="AJ23" i="14"/>
  <c r="AC23" i="14"/>
  <c r="V23" i="14"/>
  <c r="O23" i="14"/>
  <c r="H23" i="14"/>
  <c r="AJ22" i="14"/>
  <c r="AC22" i="14"/>
  <c r="V22" i="14"/>
  <c r="O22" i="14"/>
  <c r="H22" i="14"/>
  <c r="AL22" i="14" s="1"/>
  <c r="AJ21" i="14"/>
  <c r="AC21" i="14"/>
  <c r="V21" i="14"/>
  <c r="O21" i="14"/>
  <c r="H21" i="14"/>
  <c r="AL21" i="14" s="1"/>
  <c r="AL20" i="14"/>
  <c r="AJ20" i="14"/>
  <c r="AC20" i="14"/>
  <c r="V20" i="14"/>
  <c r="O20" i="14"/>
  <c r="H20" i="14"/>
  <c r="AJ19" i="14"/>
  <c r="AC19" i="14"/>
  <c r="V19" i="14"/>
  <c r="O19" i="14"/>
  <c r="H19" i="14"/>
  <c r="AJ18" i="14"/>
  <c r="AC18" i="14"/>
  <c r="V18" i="14"/>
  <c r="O18" i="14"/>
  <c r="H18" i="14"/>
  <c r="AL18" i="14" s="1"/>
  <c r="AJ17" i="14"/>
  <c r="AC17" i="14"/>
  <c r="V17" i="14"/>
  <c r="O17" i="14"/>
  <c r="H17" i="14"/>
  <c r="AL17" i="14" s="1"/>
  <c r="AL16" i="14"/>
  <c r="AJ16" i="14"/>
  <c r="AC16" i="14"/>
  <c r="V16" i="14"/>
  <c r="O16" i="14"/>
  <c r="H16" i="14"/>
  <c r="AJ15" i="14"/>
  <c r="AJ12" i="14" s="1"/>
  <c r="AJ10" i="14" s="1"/>
  <c r="AC15" i="14"/>
  <c r="V15" i="14"/>
  <c r="O15" i="14"/>
  <c r="H15" i="14"/>
  <c r="AL15" i="14" s="1"/>
  <c r="AJ14" i="14"/>
  <c r="AC14" i="14"/>
  <c r="V14" i="14"/>
  <c r="V12" i="14" s="1"/>
  <c r="O14" i="14"/>
  <c r="H14" i="14"/>
  <c r="AJ13" i="14"/>
  <c r="AC13" i="14"/>
  <c r="V13" i="14"/>
  <c r="O13" i="14"/>
  <c r="H13" i="14"/>
  <c r="AK12" i="14"/>
  <c r="AI12" i="14"/>
  <c r="AH12" i="14"/>
  <c r="AG12" i="14"/>
  <c r="AF12" i="14"/>
  <c r="AE12" i="14"/>
  <c r="AE10" i="14" s="1"/>
  <c r="AD12" i="14"/>
  <c r="AB12" i="14"/>
  <c r="AA12" i="14"/>
  <c r="Z12" i="14"/>
  <c r="Y12" i="14"/>
  <c r="X12" i="14"/>
  <c r="W12" i="14"/>
  <c r="W10" i="14" s="1"/>
  <c r="U12" i="14"/>
  <c r="T12" i="14"/>
  <c r="S12" i="14"/>
  <c r="R12" i="14"/>
  <c r="Q12" i="14"/>
  <c r="P12" i="14"/>
  <c r="O12" i="14"/>
  <c r="N12" i="14"/>
  <c r="M12" i="14"/>
  <c r="L12" i="14"/>
  <c r="K12" i="14"/>
  <c r="J12" i="14"/>
  <c r="I12" i="14"/>
  <c r="G12" i="14"/>
  <c r="F12" i="14"/>
  <c r="E12" i="14"/>
  <c r="D12" i="14"/>
  <c r="C12" i="14"/>
  <c r="AJ11" i="14"/>
  <c r="AC11" i="14"/>
  <c r="V11" i="14"/>
  <c r="O11" i="14"/>
  <c r="AK10" i="14"/>
  <c r="AI10" i="14"/>
  <c r="AH10" i="14"/>
  <c r="AH7" i="14" s="1"/>
  <c r="AG10" i="14"/>
  <c r="AB10" i="14"/>
  <c r="AA10" i="14"/>
  <c r="Z10" i="14"/>
  <c r="Y10" i="14"/>
  <c r="U10" i="14"/>
  <c r="T10" i="14"/>
  <c r="S10" i="14"/>
  <c r="R10" i="14"/>
  <c r="M10" i="14"/>
  <c r="L10" i="14"/>
  <c r="K10" i="14"/>
  <c r="J10" i="14"/>
  <c r="I10" i="14"/>
  <c r="C10" i="14"/>
  <c r="AF7" i="14"/>
  <c r="AB7" i="14"/>
  <c r="AA7" i="14"/>
  <c r="AC53" i="13"/>
  <c r="AC48" i="13"/>
  <c r="AC49" i="13"/>
  <c r="AC50" i="13"/>
  <c r="AC51" i="13"/>
  <c r="AC52" i="13"/>
  <c r="X95" i="14" l="1"/>
  <c r="Q47" i="14"/>
  <c r="O46" i="14"/>
  <c r="AI7" i="14"/>
  <c r="H12" i="14"/>
  <c r="AL13" i="14"/>
  <c r="AL36" i="14"/>
  <c r="AE71" i="14"/>
  <c r="Q75" i="14"/>
  <c r="X75" i="14" s="1"/>
  <c r="AE75" i="14" s="1"/>
  <c r="AL81" i="14"/>
  <c r="J81" i="14"/>
  <c r="Q81" i="14" s="1"/>
  <c r="X81" i="14" s="1"/>
  <c r="AE81" i="14" s="1"/>
  <c r="AL101" i="14"/>
  <c r="J109" i="14"/>
  <c r="Q109" i="14" s="1"/>
  <c r="X109" i="14" s="1"/>
  <c r="AE109" i="14" s="1"/>
  <c r="AL109" i="14"/>
  <c r="N10" i="14"/>
  <c r="AC26" i="14"/>
  <c r="AL70" i="14"/>
  <c r="J70" i="14"/>
  <c r="Q70" i="14" s="1"/>
  <c r="X70" i="14" s="1"/>
  <c r="AE70" i="14" s="1"/>
  <c r="Q76" i="14"/>
  <c r="X76" i="14" s="1"/>
  <c r="AE76" i="14" s="1"/>
  <c r="AL82" i="14"/>
  <c r="AC94" i="14"/>
  <c r="M94" i="14"/>
  <c r="M54" i="14" s="1"/>
  <c r="O99" i="14"/>
  <c r="AL99" i="14" s="1"/>
  <c r="Q101" i="14"/>
  <c r="X101" i="14" s="1"/>
  <c r="AE101" i="14" s="1"/>
  <c r="Q103" i="14"/>
  <c r="AL106" i="14"/>
  <c r="U94" i="14"/>
  <c r="X113" i="14"/>
  <c r="AE113" i="14" s="1"/>
  <c r="AL116" i="14"/>
  <c r="J116" i="14"/>
  <c r="Q116" i="14" s="1"/>
  <c r="X116" i="14" s="1"/>
  <c r="AE116" i="14" s="1"/>
  <c r="AL117" i="14"/>
  <c r="J117" i="14"/>
  <c r="Q117" i="14" s="1"/>
  <c r="X117" i="14" s="1"/>
  <c r="AE117" i="14" s="1"/>
  <c r="O10" i="14"/>
  <c r="AL32" i="14"/>
  <c r="X57" i="14"/>
  <c r="AC56" i="14"/>
  <c r="AC54" i="14" s="1"/>
  <c r="AL66" i="14"/>
  <c r="J66" i="14"/>
  <c r="Q66" i="14" s="1"/>
  <c r="X66" i="14" s="1"/>
  <c r="AE66" i="14" s="1"/>
  <c r="H104" i="14"/>
  <c r="H94" i="14" s="1"/>
  <c r="D94" i="14"/>
  <c r="AL105" i="14"/>
  <c r="J105" i="14"/>
  <c r="Q105" i="14" s="1"/>
  <c r="X105" i="14" s="1"/>
  <c r="AE105" i="14" s="1"/>
  <c r="AL111" i="14"/>
  <c r="J111" i="14"/>
  <c r="Q111" i="14" s="1"/>
  <c r="X111" i="14" s="1"/>
  <c r="AE111" i="14" s="1"/>
  <c r="AL23" i="14"/>
  <c r="V26" i="14"/>
  <c r="V10" i="14" s="1"/>
  <c r="AL43" i="14"/>
  <c r="H55" i="14"/>
  <c r="C56" i="14"/>
  <c r="C54" i="14" s="1"/>
  <c r="S54" i="14"/>
  <c r="S7" i="14" s="1"/>
  <c r="V56" i="14"/>
  <c r="AJ56" i="14"/>
  <c r="AJ54" i="14" s="1"/>
  <c r="AJ7" i="14" s="1"/>
  <c r="AE63" i="14"/>
  <c r="Q69" i="14"/>
  <c r="X69" i="14" s="1"/>
  <c r="AE69" i="14" s="1"/>
  <c r="R54" i="14"/>
  <c r="R7" i="14" s="1"/>
  <c r="U54" i="14"/>
  <c r="U7" i="14" s="1"/>
  <c r="X100" i="14"/>
  <c r="AE100" i="14" s="1"/>
  <c r="H107" i="14"/>
  <c r="AL113" i="14"/>
  <c r="AL14" i="14"/>
  <c r="AC12" i="14"/>
  <c r="AC10" i="14" s="1"/>
  <c r="AL50" i="14"/>
  <c r="AL46" i="14" s="1"/>
  <c r="D54" i="14"/>
  <c r="D11" i="14" s="1"/>
  <c r="AL62" i="14"/>
  <c r="J62" i="14"/>
  <c r="Q62" i="14" s="1"/>
  <c r="X62" i="14" s="1"/>
  <c r="AE62" i="14" s="1"/>
  <c r="J72" i="14"/>
  <c r="Q72" i="14" s="1"/>
  <c r="X72" i="14" s="1"/>
  <c r="AE72" i="14" s="1"/>
  <c r="AL74" i="14"/>
  <c r="AL75" i="14"/>
  <c r="V103" i="14"/>
  <c r="V94" i="14" s="1"/>
  <c r="AL112" i="14"/>
  <c r="J115" i="14"/>
  <c r="Q115" i="14" s="1"/>
  <c r="V115" i="14"/>
  <c r="AL115" i="14" s="1"/>
  <c r="F54" i="14"/>
  <c r="F11" i="14" s="1"/>
  <c r="F10" i="14" s="1"/>
  <c r="F7" i="14" s="1"/>
  <c r="X74" i="14"/>
  <c r="AE74" i="14" s="1"/>
  <c r="AL77" i="14"/>
  <c r="J77" i="14"/>
  <c r="Q77" i="14" s="1"/>
  <c r="X77" i="14" s="1"/>
  <c r="AE77" i="14" s="1"/>
  <c r="X97" i="14"/>
  <c r="AE97" i="14" s="1"/>
  <c r="AL19" i="14"/>
  <c r="Z54" i="14"/>
  <c r="Z7" i="14" s="1"/>
  <c r="AL72" i="14"/>
  <c r="O96" i="14"/>
  <c r="O94" i="14" s="1"/>
  <c r="O54" i="14" s="1"/>
  <c r="AL108" i="14"/>
  <c r="J108" i="14"/>
  <c r="Q108" i="14" s="1"/>
  <c r="X108" i="14" s="1"/>
  <c r="AE108" i="14" s="1"/>
  <c r="G11" i="14"/>
  <c r="G10" i="14" s="1"/>
  <c r="G7" i="14" s="1"/>
  <c r="AD10" i="14"/>
  <c r="Q58" i="14"/>
  <c r="X58" i="14" s="1"/>
  <c r="AE58" i="14" s="1"/>
  <c r="AL64" i="14"/>
  <c r="T54" i="14"/>
  <c r="T7" i="14" s="1"/>
  <c r="AL103" i="14"/>
  <c r="H26" i="14"/>
  <c r="E56" i="14"/>
  <c r="E54" i="14" s="1"/>
  <c r="E11" i="14" s="1"/>
  <c r="E10" i="14" s="1"/>
  <c r="E7" i="14" s="1"/>
  <c r="J59" i="14"/>
  <c r="Q59" i="14" s="1"/>
  <c r="X59" i="14" s="1"/>
  <c r="AE59" i="14" s="1"/>
  <c r="AL67" i="14"/>
  <c r="AL71" i="14"/>
  <c r="E94" i="14"/>
  <c r="AL97" i="14"/>
  <c r="J102" i="14"/>
  <c r="Q102" i="14" s="1"/>
  <c r="X102" i="14" s="1"/>
  <c r="AE102" i="14" s="1"/>
  <c r="J96" i="14"/>
  <c r="J64" i="14"/>
  <c r="Q64" i="14" s="1"/>
  <c r="X64" i="14" s="1"/>
  <c r="AE64" i="14" s="1"/>
  <c r="J68" i="14"/>
  <c r="Q68" i="14" s="1"/>
  <c r="X68" i="14" s="1"/>
  <c r="AE68" i="14" s="1"/>
  <c r="J106" i="14"/>
  <c r="Q106" i="14" s="1"/>
  <c r="X106" i="14" s="1"/>
  <c r="AE106" i="14" s="1"/>
  <c r="J112" i="14"/>
  <c r="Q112" i="14" s="1"/>
  <c r="X112" i="14" s="1"/>
  <c r="AE112" i="14" s="1"/>
  <c r="K94" i="14"/>
  <c r="K54" i="14" s="1"/>
  <c r="AJ124" i="13"/>
  <c r="AJ125" i="13"/>
  <c r="AC123" i="13"/>
  <c r="AC124" i="13"/>
  <c r="AC125" i="13"/>
  <c r="V123" i="13"/>
  <c r="V124" i="13"/>
  <c r="AL124" i="13" s="1"/>
  <c r="V125" i="13"/>
  <c r="AL53" i="13"/>
  <c r="AI52" i="13"/>
  <c r="AH52" i="13"/>
  <c r="AG52" i="13"/>
  <c r="AF52" i="13"/>
  <c r="AJ52" i="13" s="1"/>
  <c r="AL52" i="13" s="1"/>
  <c r="AJ122" i="13"/>
  <c r="AJ123" i="13"/>
  <c r="V55" i="13"/>
  <c r="V54" i="14" l="1"/>
  <c r="V7" i="14" s="1"/>
  <c r="Q56" i="14"/>
  <c r="Q96" i="14"/>
  <c r="AL96" i="14"/>
  <c r="AL94" i="14" s="1"/>
  <c r="Q46" i="14"/>
  <c r="Q10" i="14" s="1"/>
  <c r="X47" i="14"/>
  <c r="X46" i="14" s="1"/>
  <c r="X10" i="14" s="1"/>
  <c r="H11" i="14"/>
  <c r="D10" i="14"/>
  <c r="D7" i="14" s="1"/>
  <c r="X56" i="14"/>
  <c r="AE57" i="14"/>
  <c r="AE56" i="14" s="1"/>
  <c r="AL107" i="14"/>
  <c r="J107" i="14"/>
  <c r="Q107" i="14" s="1"/>
  <c r="X107" i="14" s="1"/>
  <c r="AE107" i="14" s="1"/>
  <c r="AL55" i="14"/>
  <c r="H54" i="14"/>
  <c r="AL54" i="14" s="1"/>
  <c r="J56" i="14"/>
  <c r="AC7" i="14"/>
  <c r="AL26" i="14"/>
  <c r="Q99" i="14"/>
  <c r="X99" i="14" s="1"/>
  <c r="AE99" i="14" s="1"/>
  <c r="AL12" i="14"/>
  <c r="AE95" i="14"/>
  <c r="AL56" i="14"/>
  <c r="AL104" i="14"/>
  <c r="J104" i="14"/>
  <c r="Q104" i="14" s="1"/>
  <c r="X104" i="14" s="1"/>
  <c r="AE104" i="14" s="1"/>
  <c r="O7" i="14"/>
  <c r="X103" i="14"/>
  <c r="AE103" i="14" s="1"/>
  <c r="X115" i="14"/>
  <c r="AE115" i="14" s="1"/>
  <c r="AC117" i="13"/>
  <c r="AC118" i="13"/>
  <c r="AC119" i="13"/>
  <c r="AC120" i="13"/>
  <c r="AC121" i="13"/>
  <c r="AC122" i="13"/>
  <c r="V118" i="13"/>
  <c r="V119" i="13"/>
  <c r="V120" i="13"/>
  <c r="V121" i="13"/>
  <c r="V122" i="13"/>
  <c r="AJ121" i="13"/>
  <c r="O121" i="13"/>
  <c r="H121" i="13"/>
  <c r="AJ28" i="13"/>
  <c r="AJ29" i="13"/>
  <c r="AJ30" i="13"/>
  <c r="AJ31" i="13"/>
  <c r="AJ32" i="13"/>
  <c r="AJ33" i="13"/>
  <c r="AJ34" i="13"/>
  <c r="AJ35" i="13"/>
  <c r="AJ36" i="13"/>
  <c r="AJ37" i="13"/>
  <c r="AJ38" i="13"/>
  <c r="AJ39" i="13"/>
  <c r="AJ40" i="13"/>
  <c r="AJ41" i="13"/>
  <c r="AJ42" i="13"/>
  <c r="AJ43" i="13"/>
  <c r="AJ44" i="13"/>
  <c r="AJ45" i="13"/>
  <c r="AJ27" i="13"/>
  <c r="V90" i="13"/>
  <c r="V91" i="13"/>
  <c r="V92" i="13"/>
  <c r="V93" i="13"/>
  <c r="AL93" i="13" s="1"/>
  <c r="I94" i="13"/>
  <c r="P94" i="13"/>
  <c r="W94" i="13"/>
  <c r="Y94" i="13"/>
  <c r="Z94" i="13"/>
  <c r="AA94" i="13"/>
  <c r="AB94" i="13"/>
  <c r="AD94" i="13"/>
  <c r="AF94" i="13"/>
  <c r="AG94" i="13"/>
  <c r="AH94" i="13"/>
  <c r="AI94" i="13"/>
  <c r="AK94" i="13"/>
  <c r="U26" i="13"/>
  <c r="T26" i="13"/>
  <c r="S26" i="13"/>
  <c r="R26" i="13"/>
  <c r="V44" i="13"/>
  <c r="V45" i="13"/>
  <c r="AD56" i="13"/>
  <c r="AB56" i="13"/>
  <c r="AA56" i="13"/>
  <c r="Z56" i="13"/>
  <c r="Y56" i="13"/>
  <c r="AC90" i="13"/>
  <c r="AC91" i="13"/>
  <c r="AC92" i="13"/>
  <c r="AI56" i="13"/>
  <c r="AH56" i="13"/>
  <c r="AG56" i="13"/>
  <c r="AF56" i="13"/>
  <c r="AJ82" i="13"/>
  <c r="AJ83" i="13"/>
  <c r="AJ84" i="13"/>
  <c r="AJ85" i="13"/>
  <c r="AJ86" i="13"/>
  <c r="AJ87" i="13"/>
  <c r="AJ88" i="13"/>
  <c r="AJ89" i="13"/>
  <c r="AJ90" i="13"/>
  <c r="AJ91" i="13"/>
  <c r="AJ92" i="13"/>
  <c r="O76" i="13"/>
  <c r="AC75" i="13"/>
  <c r="AC76" i="13"/>
  <c r="AC77" i="13"/>
  <c r="AJ25" i="13"/>
  <c r="AL25" i="13" s="1"/>
  <c r="AJ24" i="13"/>
  <c r="AL24" i="13" s="1"/>
  <c r="AJ120" i="13"/>
  <c r="O120" i="13"/>
  <c r="H120" i="13"/>
  <c r="AJ119" i="13"/>
  <c r="O119" i="13"/>
  <c r="H119" i="13"/>
  <c r="AJ118" i="13"/>
  <c r="O118" i="13"/>
  <c r="H118" i="13"/>
  <c r="AJ117" i="13"/>
  <c r="U117" i="13"/>
  <c r="T117" i="13"/>
  <c r="S117" i="13"/>
  <c r="R117" i="13"/>
  <c r="N117" i="13"/>
  <c r="M117" i="13"/>
  <c r="K117" i="13"/>
  <c r="F117" i="13"/>
  <c r="E117" i="13"/>
  <c r="D117" i="13"/>
  <c r="AJ116" i="13"/>
  <c r="AC116" i="13"/>
  <c r="U116" i="13"/>
  <c r="T116" i="13"/>
  <c r="S116" i="13"/>
  <c r="R116" i="13"/>
  <c r="N116" i="13"/>
  <c r="M116" i="13"/>
  <c r="L116" i="13"/>
  <c r="K116" i="13"/>
  <c r="G116" i="13"/>
  <c r="F116" i="13"/>
  <c r="E116" i="13"/>
  <c r="D116" i="13"/>
  <c r="AJ115" i="13"/>
  <c r="AC115" i="13"/>
  <c r="U115" i="13"/>
  <c r="T115" i="13"/>
  <c r="S115" i="13"/>
  <c r="R115" i="13"/>
  <c r="N115" i="13"/>
  <c r="M115" i="13"/>
  <c r="L115" i="13"/>
  <c r="K115" i="13"/>
  <c r="G115" i="13"/>
  <c r="F115" i="13"/>
  <c r="D115" i="13"/>
  <c r="AJ114" i="13"/>
  <c r="AC114" i="13"/>
  <c r="U114" i="13"/>
  <c r="T114" i="13"/>
  <c r="S114" i="13"/>
  <c r="R114" i="13"/>
  <c r="N114" i="13"/>
  <c r="L114" i="13"/>
  <c r="K114" i="13"/>
  <c r="J114" i="13"/>
  <c r="E114" i="13"/>
  <c r="D114" i="13"/>
  <c r="AJ113" i="13"/>
  <c r="AC113" i="13"/>
  <c r="U113" i="13"/>
  <c r="T113" i="13"/>
  <c r="S113" i="13"/>
  <c r="R113" i="13"/>
  <c r="N113" i="13"/>
  <c r="L113" i="13"/>
  <c r="K113" i="13"/>
  <c r="F113" i="13"/>
  <c r="H113" i="13" s="1"/>
  <c r="AJ112" i="13"/>
  <c r="AC112" i="13"/>
  <c r="U112" i="13"/>
  <c r="T112" i="13"/>
  <c r="S112" i="13"/>
  <c r="R112" i="13"/>
  <c r="N112" i="13"/>
  <c r="M112" i="13"/>
  <c r="L112" i="13"/>
  <c r="K112" i="13"/>
  <c r="F112" i="13"/>
  <c r="D112" i="13"/>
  <c r="AJ111" i="13"/>
  <c r="AC111" i="13"/>
  <c r="U111" i="13"/>
  <c r="T111" i="13"/>
  <c r="S111" i="13"/>
  <c r="R111" i="13"/>
  <c r="N111" i="13"/>
  <c r="M111" i="13"/>
  <c r="L111" i="13"/>
  <c r="K111" i="13"/>
  <c r="G111" i="13"/>
  <c r="E111" i="13"/>
  <c r="D111" i="13"/>
  <c r="AJ110" i="13"/>
  <c r="AC110" i="13"/>
  <c r="V110" i="13"/>
  <c r="O110" i="13"/>
  <c r="H110" i="13"/>
  <c r="AJ109" i="13"/>
  <c r="AC109" i="13"/>
  <c r="U109" i="13"/>
  <c r="T109" i="13"/>
  <c r="S109" i="13"/>
  <c r="R109" i="13"/>
  <c r="M109" i="13"/>
  <c r="K109" i="13"/>
  <c r="F109" i="13"/>
  <c r="D109" i="13"/>
  <c r="AJ108" i="13"/>
  <c r="AC108" i="13"/>
  <c r="T108" i="13"/>
  <c r="R108" i="13"/>
  <c r="N108" i="13"/>
  <c r="L108" i="13"/>
  <c r="K108" i="13"/>
  <c r="E108" i="13"/>
  <c r="AJ107" i="13"/>
  <c r="AC107" i="13"/>
  <c r="U107" i="13"/>
  <c r="T107" i="13"/>
  <c r="S107" i="13"/>
  <c r="R107" i="13"/>
  <c r="N107" i="13"/>
  <c r="M107" i="13"/>
  <c r="K107" i="13"/>
  <c r="G107" i="13"/>
  <c r="F107" i="13"/>
  <c r="AJ106" i="13"/>
  <c r="AC106" i="13"/>
  <c r="U106" i="13"/>
  <c r="T106" i="13"/>
  <c r="S106" i="13"/>
  <c r="R106" i="13"/>
  <c r="N106" i="13"/>
  <c r="M106" i="13"/>
  <c r="L106" i="13"/>
  <c r="K106" i="13"/>
  <c r="G106" i="13"/>
  <c r="F106" i="13"/>
  <c r="D106" i="13"/>
  <c r="AJ105" i="13"/>
  <c r="AC105" i="13"/>
  <c r="U105" i="13"/>
  <c r="T105" i="13"/>
  <c r="S105" i="13"/>
  <c r="R105" i="13"/>
  <c r="N105" i="13"/>
  <c r="M105" i="13"/>
  <c r="L105" i="13"/>
  <c r="K105" i="13"/>
  <c r="F105" i="13"/>
  <c r="H105" i="13" s="1"/>
  <c r="AJ104" i="13"/>
  <c r="AC104" i="13"/>
  <c r="R104" i="13"/>
  <c r="M104" i="13"/>
  <c r="K104" i="13"/>
  <c r="F104" i="13"/>
  <c r="D104" i="13"/>
  <c r="AJ103" i="13"/>
  <c r="AC103" i="13"/>
  <c r="U103" i="13"/>
  <c r="T103" i="13"/>
  <c r="S103" i="13"/>
  <c r="R103" i="13"/>
  <c r="N103" i="13"/>
  <c r="L103" i="13"/>
  <c r="K103" i="13"/>
  <c r="F103" i="13"/>
  <c r="D103" i="13"/>
  <c r="AJ102" i="13"/>
  <c r="AC102" i="13"/>
  <c r="R102" i="13"/>
  <c r="O102" i="13"/>
  <c r="H102" i="13"/>
  <c r="J102" i="13" s="1"/>
  <c r="AJ101" i="13"/>
  <c r="AC101" i="13"/>
  <c r="T101" i="13"/>
  <c r="R101" i="13"/>
  <c r="O101" i="13"/>
  <c r="H101" i="13"/>
  <c r="J101" i="13" s="1"/>
  <c r="AJ100" i="13"/>
  <c r="AC100" i="13"/>
  <c r="V100" i="13"/>
  <c r="O100" i="13"/>
  <c r="H100" i="13"/>
  <c r="AJ99" i="13"/>
  <c r="AC99" i="13"/>
  <c r="U99" i="13"/>
  <c r="T99" i="13"/>
  <c r="S99" i="13"/>
  <c r="N99" i="13"/>
  <c r="M99" i="13"/>
  <c r="L99" i="13"/>
  <c r="H99" i="13"/>
  <c r="J99" i="13" s="1"/>
  <c r="AJ98" i="13"/>
  <c r="AC98" i="13"/>
  <c r="U98" i="13"/>
  <c r="T98" i="13"/>
  <c r="S98" i="13"/>
  <c r="N98" i="13"/>
  <c r="M98" i="13"/>
  <c r="K98" i="13"/>
  <c r="H98" i="13"/>
  <c r="J98" i="13" s="1"/>
  <c r="AJ97" i="13"/>
  <c r="AC97" i="13"/>
  <c r="U97" i="13"/>
  <c r="S97" i="13"/>
  <c r="R97" i="13"/>
  <c r="O97" i="13"/>
  <c r="E97" i="13"/>
  <c r="D97" i="13"/>
  <c r="AJ96" i="13"/>
  <c r="AC96" i="13"/>
  <c r="U96" i="13"/>
  <c r="T96" i="13"/>
  <c r="S96" i="13"/>
  <c r="R96" i="13"/>
  <c r="N96" i="13"/>
  <c r="M96" i="13"/>
  <c r="L96" i="13"/>
  <c r="K96" i="13"/>
  <c r="G96" i="13"/>
  <c r="D96" i="13"/>
  <c r="AJ95" i="13"/>
  <c r="AC95" i="13"/>
  <c r="U95" i="13"/>
  <c r="R95" i="13"/>
  <c r="O95" i="13"/>
  <c r="H95" i="13"/>
  <c r="J95" i="13" s="1"/>
  <c r="O90" i="13"/>
  <c r="AC89" i="13"/>
  <c r="V89" i="13"/>
  <c r="O89" i="13"/>
  <c r="AC88" i="13"/>
  <c r="V88" i="13"/>
  <c r="O88" i="13"/>
  <c r="AC87" i="13"/>
  <c r="V87" i="13"/>
  <c r="O87" i="13"/>
  <c r="H87" i="13"/>
  <c r="AC86" i="13"/>
  <c r="V86" i="13"/>
  <c r="O86" i="13"/>
  <c r="H86" i="13"/>
  <c r="AC85" i="13"/>
  <c r="V85" i="13"/>
  <c r="O85" i="13"/>
  <c r="H85" i="13"/>
  <c r="AC84" i="13"/>
  <c r="V84" i="13"/>
  <c r="H84" i="13"/>
  <c r="AC83" i="13"/>
  <c r="V83" i="13"/>
  <c r="O83" i="13"/>
  <c r="J83" i="13"/>
  <c r="AC82" i="13"/>
  <c r="V82" i="13"/>
  <c r="O82" i="13"/>
  <c r="H82" i="13"/>
  <c r="J82" i="13" s="1"/>
  <c r="AJ81" i="13"/>
  <c r="AC81" i="13"/>
  <c r="V81" i="13"/>
  <c r="O81" i="13"/>
  <c r="H81" i="13"/>
  <c r="J81" i="13" s="1"/>
  <c r="AJ80" i="13"/>
  <c r="AC80" i="13"/>
  <c r="V80" i="13"/>
  <c r="O80" i="13"/>
  <c r="H80" i="13"/>
  <c r="J80" i="13" s="1"/>
  <c r="AJ79" i="13"/>
  <c r="AC79" i="13"/>
  <c r="V79" i="13"/>
  <c r="O79" i="13"/>
  <c r="H79" i="13"/>
  <c r="AJ78" i="13"/>
  <c r="AC78" i="13"/>
  <c r="V78" i="13"/>
  <c r="O78" i="13"/>
  <c r="H78" i="13"/>
  <c r="J78" i="13" s="1"/>
  <c r="AJ77" i="13"/>
  <c r="V77" i="13"/>
  <c r="O77" i="13"/>
  <c r="H77" i="13"/>
  <c r="J77" i="13" s="1"/>
  <c r="AJ76" i="13"/>
  <c r="V76" i="13"/>
  <c r="H76" i="13"/>
  <c r="AJ75" i="13"/>
  <c r="U75" i="13"/>
  <c r="S75" i="13"/>
  <c r="R75" i="13"/>
  <c r="N75" i="13"/>
  <c r="M75" i="13"/>
  <c r="L75" i="13"/>
  <c r="K75" i="13"/>
  <c r="G75" i="13"/>
  <c r="F75" i="13"/>
  <c r="E75" i="13"/>
  <c r="D75" i="13"/>
  <c r="C75" i="13"/>
  <c r="B75" i="13"/>
  <c r="AJ74" i="13"/>
  <c r="AC74" i="13"/>
  <c r="U74" i="13"/>
  <c r="S74" i="13"/>
  <c r="R74" i="13"/>
  <c r="N74" i="13"/>
  <c r="L74" i="13"/>
  <c r="K74" i="13"/>
  <c r="G74" i="13"/>
  <c r="F74" i="13"/>
  <c r="E74" i="13"/>
  <c r="D74" i="13"/>
  <c r="C74" i="13"/>
  <c r="B74" i="13"/>
  <c r="AJ73" i="13"/>
  <c r="AC73" i="13"/>
  <c r="W73" i="13"/>
  <c r="V73" i="13"/>
  <c r="U73" i="13"/>
  <c r="T73" i="13"/>
  <c r="S73" i="13"/>
  <c r="R73" i="13"/>
  <c r="M73" i="13"/>
  <c r="L73" i="13"/>
  <c r="K73" i="13"/>
  <c r="F73" i="13"/>
  <c r="E73" i="13"/>
  <c r="D73" i="13"/>
  <c r="C73" i="13"/>
  <c r="AJ72" i="13"/>
  <c r="AC72" i="13"/>
  <c r="W72" i="13"/>
  <c r="V72" i="13"/>
  <c r="U72" i="13"/>
  <c r="T72" i="13"/>
  <c r="S72" i="13"/>
  <c r="R72" i="13"/>
  <c r="M72" i="13"/>
  <c r="L72" i="13"/>
  <c r="K72" i="13"/>
  <c r="F72" i="13"/>
  <c r="E72" i="13"/>
  <c r="D72" i="13"/>
  <c r="C72" i="13"/>
  <c r="B72" i="13"/>
  <c r="AJ71" i="13"/>
  <c r="AC71" i="13"/>
  <c r="V71" i="13"/>
  <c r="O71" i="13"/>
  <c r="H71" i="13"/>
  <c r="J71" i="13" s="1"/>
  <c r="AJ70" i="13"/>
  <c r="AC70" i="13"/>
  <c r="V70" i="13"/>
  <c r="O70" i="13"/>
  <c r="H70" i="13"/>
  <c r="J70" i="13" s="1"/>
  <c r="AJ69" i="13"/>
  <c r="AC69" i="13"/>
  <c r="V69" i="13"/>
  <c r="O69" i="13"/>
  <c r="H69" i="13"/>
  <c r="AJ68" i="13"/>
  <c r="AC68" i="13"/>
  <c r="V68" i="13"/>
  <c r="O68" i="13"/>
  <c r="H68" i="13"/>
  <c r="AJ67" i="13"/>
  <c r="AC67" i="13"/>
  <c r="V67" i="13"/>
  <c r="O67" i="13"/>
  <c r="H67" i="13"/>
  <c r="J67" i="13" s="1"/>
  <c r="AJ66" i="13"/>
  <c r="AC66" i="13"/>
  <c r="V66" i="13"/>
  <c r="O66" i="13"/>
  <c r="H66" i="13"/>
  <c r="AJ65" i="13"/>
  <c r="AC65" i="13"/>
  <c r="V65" i="13"/>
  <c r="O65" i="13"/>
  <c r="H65" i="13"/>
  <c r="AJ64" i="13"/>
  <c r="AC64" i="13"/>
  <c r="V64" i="13"/>
  <c r="O64" i="13"/>
  <c r="H64" i="13"/>
  <c r="AJ63" i="13"/>
  <c r="AC63" i="13"/>
  <c r="V63" i="13"/>
  <c r="O63" i="13"/>
  <c r="H63" i="13"/>
  <c r="J63" i="13" s="1"/>
  <c r="AJ62" i="13"/>
  <c r="AC62" i="13"/>
  <c r="V62" i="13"/>
  <c r="O62" i="13"/>
  <c r="H62" i="13"/>
  <c r="AJ61" i="13"/>
  <c r="AC61" i="13"/>
  <c r="V61" i="13"/>
  <c r="O61" i="13"/>
  <c r="J61" i="13"/>
  <c r="O60" i="13"/>
  <c r="H60" i="13"/>
  <c r="AJ59" i="13"/>
  <c r="AC59" i="13"/>
  <c r="V59" i="13"/>
  <c r="O59" i="13"/>
  <c r="H59" i="13"/>
  <c r="AJ58" i="13"/>
  <c r="AC58" i="13"/>
  <c r="V58" i="13"/>
  <c r="O58" i="13"/>
  <c r="H58" i="13"/>
  <c r="J58" i="13" s="1"/>
  <c r="AJ57" i="13"/>
  <c r="AC57" i="13"/>
  <c r="V57" i="13"/>
  <c r="O57" i="13"/>
  <c r="H57" i="13"/>
  <c r="AK56" i="13"/>
  <c r="P56" i="13"/>
  <c r="I56" i="13"/>
  <c r="O55" i="13"/>
  <c r="G55" i="13"/>
  <c r="F55" i="13"/>
  <c r="E55" i="13"/>
  <c r="D55" i="13"/>
  <c r="V51" i="13"/>
  <c r="O51" i="13"/>
  <c r="H51" i="13"/>
  <c r="V50" i="13"/>
  <c r="O50" i="13"/>
  <c r="H50" i="13"/>
  <c r="AJ49" i="13"/>
  <c r="V49" i="13"/>
  <c r="O49" i="13"/>
  <c r="Q49" i="13" s="1"/>
  <c r="H49" i="13"/>
  <c r="AJ48" i="13"/>
  <c r="V48" i="13"/>
  <c r="O48" i="13"/>
  <c r="Q48" i="13" s="1"/>
  <c r="H48" i="13"/>
  <c r="AJ47" i="13"/>
  <c r="AC47" i="13"/>
  <c r="V47" i="13"/>
  <c r="O47" i="13"/>
  <c r="Q47" i="13" s="1"/>
  <c r="H47" i="13"/>
  <c r="AK46" i="13"/>
  <c r="AI46" i="13"/>
  <c r="AH46" i="13"/>
  <c r="AG46" i="13"/>
  <c r="AF46" i="13"/>
  <c r="AE46" i="13"/>
  <c r="AD46" i="13"/>
  <c r="AB46" i="13"/>
  <c r="AA46" i="13"/>
  <c r="Z46" i="13"/>
  <c r="Y46" i="13"/>
  <c r="W46" i="13"/>
  <c r="U46" i="13"/>
  <c r="T46" i="13"/>
  <c r="S46" i="13"/>
  <c r="R46" i="13"/>
  <c r="P46" i="13"/>
  <c r="N46" i="13"/>
  <c r="M46" i="13"/>
  <c r="L46" i="13"/>
  <c r="K46" i="13"/>
  <c r="J46" i="13"/>
  <c r="I46" i="13"/>
  <c r="G46" i="13"/>
  <c r="F46" i="13"/>
  <c r="E46" i="13"/>
  <c r="D46" i="13"/>
  <c r="C46" i="13"/>
  <c r="AC44" i="13"/>
  <c r="O44" i="13"/>
  <c r="AC43" i="13"/>
  <c r="V43" i="13"/>
  <c r="O43" i="13"/>
  <c r="AC42" i="13"/>
  <c r="V42" i="13"/>
  <c r="O42" i="13"/>
  <c r="AC41" i="13"/>
  <c r="V41" i="13"/>
  <c r="O41" i="13"/>
  <c r="H41" i="13"/>
  <c r="AC40" i="13"/>
  <c r="V40" i="13"/>
  <c r="O40" i="13"/>
  <c r="H40" i="13"/>
  <c r="AC39" i="13"/>
  <c r="V39" i="13"/>
  <c r="O39" i="13"/>
  <c r="H39" i="13"/>
  <c r="AC38" i="13"/>
  <c r="V38" i="13"/>
  <c r="O38" i="13"/>
  <c r="H38" i="13"/>
  <c r="AC37" i="13"/>
  <c r="V37" i="13"/>
  <c r="O37" i="13"/>
  <c r="H37" i="13"/>
  <c r="AC36" i="13"/>
  <c r="V36" i="13"/>
  <c r="O36" i="13"/>
  <c r="H36" i="13"/>
  <c r="AC35" i="13"/>
  <c r="V35" i="13"/>
  <c r="O35" i="13"/>
  <c r="H35" i="13"/>
  <c r="AC34" i="13"/>
  <c r="V34" i="13"/>
  <c r="O34" i="13"/>
  <c r="H34" i="13"/>
  <c r="AC33" i="13"/>
  <c r="V33" i="13"/>
  <c r="O33" i="13"/>
  <c r="H33" i="13"/>
  <c r="AC32" i="13"/>
  <c r="V32" i="13"/>
  <c r="O32" i="13"/>
  <c r="H32" i="13"/>
  <c r="AC31" i="13"/>
  <c r="V31" i="13"/>
  <c r="O31" i="13"/>
  <c r="H31" i="13"/>
  <c r="AC30" i="13"/>
  <c r="V30" i="13"/>
  <c r="O30" i="13"/>
  <c r="H30" i="13"/>
  <c r="AC29" i="13"/>
  <c r="V29" i="13"/>
  <c r="O29" i="13"/>
  <c r="H29" i="13"/>
  <c r="AC28" i="13"/>
  <c r="V28" i="13"/>
  <c r="O28" i="13"/>
  <c r="AC27" i="13"/>
  <c r="V27" i="13"/>
  <c r="O27" i="13"/>
  <c r="AK26" i="13"/>
  <c r="AI26" i="13"/>
  <c r="AH26" i="13"/>
  <c r="AG26" i="13"/>
  <c r="AF26" i="13"/>
  <c r="AE26" i="13"/>
  <c r="AD26" i="13"/>
  <c r="AB26" i="13"/>
  <c r="AA26" i="13"/>
  <c r="Z26" i="13"/>
  <c r="Y26" i="13"/>
  <c r="X26" i="13"/>
  <c r="W26" i="13"/>
  <c r="Q26" i="13"/>
  <c r="P26" i="13"/>
  <c r="N26" i="13"/>
  <c r="M26" i="13"/>
  <c r="L26" i="13"/>
  <c r="K26" i="13"/>
  <c r="J26" i="13"/>
  <c r="I26" i="13"/>
  <c r="G26" i="13"/>
  <c r="F26" i="13"/>
  <c r="E26" i="13"/>
  <c r="D26" i="13"/>
  <c r="AJ23" i="13"/>
  <c r="AC23" i="13"/>
  <c r="V23" i="13"/>
  <c r="O23" i="13"/>
  <c r="H23" i="13"/>
  <c r="AJ22" i="13"/>
  <c r="AC22" i="13"/>
  <c r="V22" i="13"/>
  <c r="O22" i="13"/>
  <c r="H22" i="13"/>
  <c r="AJ21" i="13"/>
  <c r="AC21" i="13"/>
  <c r="V21" i="13"/>
  <c r="O21" i="13"/>
  <c r="H21" i="13"/>
  <c r="AJ20" i="13"/>
  <c r="AC20" i="13"/>
  <c r="V20" i="13"/>
  <c r="O20" i="13"/>
  <c r="H20" i="13"/>
  <c r="AJ19" i="13"/>
  <c r="AC19" i="13"/>
  <c r="V19" i="13"/>
  <c r="O19" i="13"/>
  <c r="H19" i="13"/>
  <c r="AJ18" i="13"/>
  <c r="AC18" i="13"/>
  <c r="V18" i="13"/>
  <c r="O18" i="13"/>
  <c r="H18" i="13"/>
  <c r="AJ17" i="13"/>
  <c r="AC17" i="13"/>
  <c r="V17" i="13"/>
  <c r="O17" i="13"/>
  <c r="H17" i="13"/>
  <c r="AJ16" i="13"/>
  <c r="AC16" i="13"/>
  <c r="V16" i="13"/>
  <c r="O16" i="13"/>
  <c r="H16" i="13"/>
  <c r="AJ15" i="13"/>
  <c r="AC15" i="13"/>
  <c r="V15" i="13"/>
  <c r="O15" i="13"/>
  <c r="H15" i="13"/>
  <c r="AJ14" i="13"/>
  <c r="AC14" i="13"/>
  <c r="V14" i="13"/>
  <c r="O14" i="13"/>
  <c r="H14" i="13"/>
  <c r="AJ13" i="13"/>
  <c r="AC13" i="13"/>
  <c r="V13" i="13"/>
  <c r="O13" i="13"/>
  <c r="H13" i="13"/>
  <c r="AK12" i="13"/>
  <c r="AI12" i="13"/>
  <c r="AH12" i="13"/>
  <c r="AH10" i="13" s="1"/>
  <c r="AG12" i="13"/>
  <c r="AG10" i="13" s="1"/>
  <c r="AF12" i="13"/>
  <c r="AF10" i="13" s="1"/>
  <c r="AE12" i="13"/>
  <c r="AD12" i="13"/>
  <c r="AB12" i="13"/>
  <c r="AA12" i="13"/>
  <c r="Z12" i="13"/>
  <c r="Y12" i="13"/>
  <c r="Y10" i="13" s="1"/>
  <c r="X12" i="13"/>
  <c r="W12" i="13"/>
  <c r="W10" i="13" s="1"/>
  <c r="U12" i="13"/>
  <c r="T12" i="13"/>
  <c r="S12" i="13"/>
  <c r="R12" i="13"/>
  <c r="Q12" i="13"/>
  <c r="P12" i="13"/>
  <c r="P10" i="13" s="1"/>
  <c r="N12" i="13"/>
  <c r="M12" i="13"/>
  <c r="L12" i="13"/>
  <c r="K12" i="13"/>
  <c r="J12" i="13"/>
  <c r="I12" i="13"/>
  <c r="I10" i="13" s="1"/>
  <c r="G12" i="13"/>
  <c r="F12" i="13"/>
  <c r="E12" i="13"/>
  <c r="D12" i="13"/>
  <c r="C12" i="13"/>
  <c r="C10" i="13" s="1"/>
  <c r="AJ11" i="13"/>
  <c r="AC11" i="13"/>
  <c r="V11" i="13"/>
  <c r="O11" i="13"/>
  <c r="W73" i="12"/>
  <c r="U73" i="12"/>
  <c r="T73" i="12"/>
  <c r="S73" i="12"/>
  <c r="R73" i="12"/>
  <c r="N73" i="12"/>
  <c r="M73" i="12"/>
  <c r="L73" i="12"/>
  <c r="K73" i="12"/>
  <c r="I73" i="12"/>
  <c r="G73" i="12"/>
  <c r="F73" i="12"/>
  <c r="E73" i="12"/>
  <c r="D73" i="12"/>
  <c r="C73" i="12"/>
  <c r="W72" i="12"/>
  <c r="U72" i="12"/>
  <c r="T72" i="12"/>
  <c r="S72" i="12"/>
  <c r="R72" i="12"/>
  <c r="P72" i="12"/>
  <c r="N72" i="12"/>
  <c r="M72" i="12"/>
  <c r="L72" i="12"/>
  <c r="K72" i="12"/>
  <c r="G72" i="12"/>
  <c r="F72" i="12"/>
  <c r="E72" i="12"/>
  <c r="D72" i="12"/>
  <c r="C72" i="12"/>
  <c r="U71" i="12"/>
  <c r="T71" i="12"/>
  <c r="S71" i="12"/>
  <c r="R71" i="12"/>
  <c r="N71" i="12"/>
  <c r="M71" i="12"/>
  <c r="L71" i="12"/>
  <c r="K71" i="12"/>
  <c r="G71" i="12"/>
  <c r="F71" i="12"/>
  <c r="E71" i="12"/>
  <c r="D71" i="12"/>
  <c r="C71" i="12"/>
  <c r="W70" i="12"/>
  <c r="U70" i="12"/>
  <c r="T70" i="12"/>
  <c r="S70" i="12"/>
  <c r="R70" i="12"/>
  <c r="P70" i="12"/>
  <c r="N70" i="12"/>
  <c r="M70" i="12"/>
  <c r="L70" i="12"/>
  <c r="K70" i="12"/>
  <c r="G70" i="12"/>
  <c r="F70" i="12"/>
  <c r="D70" i="12"/>
  <c r="C70" i="12"/>
  <c r="X69" i="12"/>
  <c r="V69" i="12"/>
  <c r="O69" i="12"/>
  <c r="H69" i="12"/>
  <c r="J69" i="12" s="1"/>
  <c r="Q69" i="12" s="1"/>
  <c r="U68" i="12"/>
  <c r="T68" i="12"/>
  <c r="S68" i="12"/>
  <c r="R68" i="12"/>
  <c r="N68" i="12"/>
  <c r="M68" i="12"/>
  <c r="L68" i="12"/>
  <c r="K68" i="12"/>
  <c r="G68" i="12"/>
  <c r="F68" i="12"/>
  <c r="E68" i="12"/>
  <c r="D68" i="12"/>
  <c r="T67" i="12"/>
  <c r="R67" i="12"/>
  <c r="N67" i="12"/>
  <c r="M67" i="12"/>
  <c r="L67" i="12"/>
  <c r="K67" i="12"/>
  <c r="G67" i="12"/>
  <c r="F67" i="12"/>
  <c r="E67" i="12"/>
  <c r="D67" i="12"/>
  <c r="W66" i="12"/>
  <c r="U66" i="12"/>
  <c r="T66" i="12"/>
  <c r="S66" i="12"/>
  <c r="R66" i="12"/>
  <c r="N66" i="12"/>
  <c r="M66" i="12"/>
  <c r="L66" i="12"/>
  <c r="K66" i="12"/>
  <c r="G66" i="12"/>
  <c r="F66" i="12"/>
  <c r="D66" i="12"/>
  <c r="U65" i="12"/>
  <c r="T65" i="12"/>
  <c r="S65" i="12"/>
  <c r="R65" i="12"/>
  <c r="N65" i="12"/>
  <c r="M65" i="12"/>
  <c r="L65" i="12"/>
  <c r="K65" i="12"/>
  <c r="G65" i="12"/>
  <c r="F65" i="12"/>
  <c r="E65" i="12"/>
  <c r="D65" i="12"/>
  <c r="U64" i="12"/>
  <c r="T64" i="12"/>
  <c r="S64" i="12"/>
  <c r="R64" i="12"/>
  <c r="N64" i="12"/>
  <c r="M64" i="12"/>
  <c r="L64" i="12"/>
  <c r="K64" i="12"/>
  <c r="G64" i="12"/>
  <c r="F64" i="12"/>
  <c r="E64" i="12"/>
  <c r="D64" i="12"/>
  <c r="U63" i="12"/>
  <c r="T63" i="12"/>
  <c r="S63" i="12"/>
  <c r="R63" i="12"/>
  <c r="N63" i="12"/>
  <c r="M63" i="12"/>
  <c r="L63" i="12"/>
  <c r="K63" i="12"/>
  <c r="G63" i="12"/>
  <c r="F63" i="12"/>
  <c r="E63" i="12"/>
  <c r="D63" i="12"/>
  <c r="U62" i="12"/>
  <c r="T62" i="12"/>
  <c r="S62" i="12"/>
  <c r="R62" i="12"/>
  <c r="N62" i="12"/>
  <c r="L62" i="12"/>
  <c r="K62" i="12"/>
  <c r="F62" i="12"/>
  <c r="E62" i="12"/>
  <c r="D62" i="12"/>
  <c r="U61" i="12"/>
  <c r="T61" i="12"/>
  <c r="S61" i="12"/>
  <c r="R61" i="12"/>
  <c r="N61" i="12"/>
  <c r="M61" i="12"/>
  <c r="L61" i="12"/>
  <c r="K61" i="12"/>
  <c r="G61" i="12"/>
  <c r="F61" i="12"/>
  <c r="E61" i="12"/>
  <c r="D61" i="12"/>
  <c r="T60" i="12"/>
  <c r="R60" i="12"/>
  <c r="M60" i="12"/>
  <c r="K60" i="12"/>
  <c r="F60" i="12"/>
  <c r="D60" i="12"/>
  <c r="H60" i="12" s="1"/>
  <c r="U59" i="12"/>
  <c r="T59" i="12"/>
  <c r="S59" i="12"/>
  <c r="R59" i="12"/>
  <c r="N59" i="12"/>
  <c r="M59" i="12"/>
  <c r="L59" i="12"/>
  <c r="K59" i="12"/>
  <c r="G59" i="12"/>
  <c r="F59" i="12"/>
  <c r="E59" i="12"/>
  <c r="D59" i="12"/>
  <c r="U58" i="12"/>
  <c r="T58" i="12"/>
  <c r="S58" i="12"/>
  <c r="N58" i="12"/>
  <c r="M58" i="12"/>
  <c r="L58" i="12"/>
  <c r="K58" i="12"/>
  <c r="D58" i="12"/>
  <c r="H58" i="12" s="1"/>
  <c r="U57" i="12"/>
  <c r="T57" i="12"/>
  <c r="S57" i="12"/>
  <c r="N57" i="12"/>
  <c r="M57" i="12"/>
  <c r="L57" i="12"/>
  <c r="K57" i="12"/>
  <c r="G57" i="12"/>
  <c r="F57" i="12"/>
  <c r="E57" i="12"/>
  <c r="D57" i="12"/>
  <c r="U56" i="12"/>
  <c r="S56" i="12"/>
  <c r="R56" i="12"/>
  <c r="N56" i="12"/>
  <c r="L56" i="12"/>
  <c r="K56" i="12"/>
  <c r="G56" i="12"/>
  <c r="E56" i="12"/>
  <c r="D56" i="12"/>
  <c r="U55" i="12"/>
  <c r="T55" i="12"/>
  <c r="S55" i="12"/>
  <c r="R55" i="12"/>
  <c r="N55" i="12"/>
  <c r="M55" i="12"/>
  <c r="L55" i="12"/>
  <c r="K55" i="12"/>
  <c r="G55" i="12"/>
  <c r="F55" i="12"/>
  <c r="E55" i="12"/>
  <c r="D55" i="12"/>
  <c r="U54" i="12"/>
  <c r="R54" i="12"/>
  <c r="N54" i="12"/>
  <c r="K54" i="12"/>
  <c r="O54" i="12" s="1"/>
  <c r="G54" i="12"/>
  <c r="D54" i="12"/>
  <c r="I53" i="12"/>
  <c r="I31" i="12" s="1"/>
  <c r="W52" i="12"/>
  <c r="V52" i="12"/>
  <c r="U52" i="12"/>
  <c r="T52" i="12"/>
  <c r="S52" i="12"/>
  <c r="R52" i="12"/>
  <c r="N52" i="12"/>
  <c r="M52" i="12"/>
  <c r="L52" i="12"/>
  <c r="K52" i="12"/>
  <c r="G52" i="12"/>
  <c r="F52" i="12"/>
  <c r="E52" i="12"/>
  <c r="D52" i="12"/>
  <c r="C52" i="12"/>
  <c r="B52" i="12"/>
  <c r="W51" i="12"/>
  <c r="V51" i="12"/>
  <c r="U51" i="12"/>
  <c r="T51" i="12"/>
  <c r="S51" i="12"/>
  <c r="R51" i="12"/>
  <c r="N51" i="12"/>
  <c r="M51" i="12"/>
  <c r="L51" i="12"/>
  <c r="K51" i="12"/>
  <c r="G51" i="12"/>
  <c r="F51" i="12"/>
  <c r="E51" i="12"/>
  <c r="D51" i="12"/>
  <c r="C51" i="12"/>
  <c r="B51" i="12"/>
  <c r="W50" i="12"/>
  <c r="V50" i="12"/>
  <c r="U50" i="12"/>
  <c r="T50" i="12"/>
  <c r="S50" i="12"/>
  <c r="R50" i="12"/>
  <c r="N50" i="12"/>
  <c r="M50" i="12"/>
  <c r="L50" i="12"/>
  <c r="K50" i="12"/>
  <c r="G50" i="12"/>
  <c r="F50" i="12"/>
  <c r="E50" i="12"/>
  <c r="D50" i="12"/>
  <c r="C50" i="12"/>
  <c r="B50" i="12"/>
  <c r="W49" i="12"/>
  <c r="W33" i="12" s="1"/>
  <c r="V49" i="12"/>
  <c r="U49" i="12"/>
  <c r="U33" i="12" s="1"/>
  <c r="T49" i="12"/>
  <c r="S49" i="12"/>
  <c r="S33" i="12" s="1"/>
  <c r="R49" i="12"/>
  <c r="R33" i="12" s="1"/>
  <c r="N49" i="12"/>
  <c r="N33" i="12" s="1"/>
  <c r="M49" i="12"/>
  <c r="L49" i="12"/>
  <c r="L33" i="12" s="1"/>
  <c r="K49" i="12"/>
  <c r="K33" i="12" s="1"/>
  <c r="G49" i="12"/>
  <c r="F49" i="12"/>
  <c r="F33" i="12" s="1"/>
  <c r="E49" i="12"/>
  <c r="E33" i="12" s="1"/>
  <c r="D49" i="12"/>
  <c r="C49" i="12"/>
  <c r="C33" i="12" s="1"/>
  <c r="C31" i="12" s="1"/>
  <c r="B49" i="12"/>
  <c r="V48" i="12"/>
  <c r="O48" i="12"/>
  <c r="X48" i="12" s="1"/>
  <c r="H48" i="12"/>
  <c r="J48" i="12" s="1"/>
  <c r="Q48" i="12" s="1"/>
  <c r="V47" i="12"/>
  <c r="O47" i="12"/>
  <c r="H47" i="12"/>
  <c r="X47" i="12" s="1"/>
  <c r="V46" i="12"/>
  <c r="O46" i="12"/>
  <c r="J46" i="12"/>
  <c r="Q46" i="12" s="1"/>
  <c r="H46" i="12"/>
  <c r="X46" i="12" s="1"/>
  <c r="V45" i="12"/>
  <c r="O45" i="12"/>
  <c r="X45" i="12" s="1"/>
  <c r="H45" i="12"/>
  <c r="J45" i="12" s="1"/>
  <c r="Q45" i="12" s="1"/>
  <c r="V44" i="12"/>
  <c r="O44" i="12"/>
  <c r="X44" i="12" s="1"/>
  <c r="H44" i="12"/>
  <c r="J44" i="12" s="1"/>
  <c r="Q44" i="12" s="1"/>
  <c r="V43" i="12"/>
  <c r="O43" i="12"/>
  <c r="H43" i="12"/>
  <c r="X43" i="12" s="1"/>
  <c r="V42" i="12"/>
  <c r="O42" i="12"/>
  <c r="J42" i="12"/>
  <c r="Q42" i="12" s="1"/>
  <c r="H42" i="12"/>
  <c r="X42" i="12" s="1"/>
  <c r="V41" i="12"/>
  <c r="O41" i="12"/>
  <c r="X41" i="12" s="1"/>
  <c r="H41" i="12"/>
  <c r="J41" i="12" s="1"/>
  <c r="Q41" i="12" s="1"/>
  <c r="V40" i="12"/>
  <c r="O40" i="12"/>
  <c r="X40" i="12" s="1"/>
  <c r="H40" i="12"/>
  <c r="J40" i="12" s="1"/>
  <c r="Q40" i="12" s="1"/>
  <c r="V39" i="12"/>
  <c r="O39" i="12"/>
  <c r="H39" i="12"/>
  <c r="J39" i="12" s="1"/>
  <c r="Q39" i="12" s="1"/>
  <c r="V38" i="12"/>
  <c r="O38" i="12"/>
  <c r="J38" i="12"/>
  <c r="Q38" i="12" s="1"/>
  <c r="H38" i="12"/>
  <c r="X38" i="12" s="1"/>
  <c r="X37" i="12"/>
  <c r="J37" i="12"/>
  <c r="H37" i="12"/>
  <c r="V36" i="12"/>
  <c r="O36" i="12"/>
  <c r="X36" i="12" s="1"/>
  <c r="H36" i="12"/>
  <c r="J36" i="12" s="1"/>
  <c r="Q36" i="12" s="1"/>
  <c r="X35" i="12"/>
  <c r="V35" i="12"/>
  <c r="O35" i="12"/>
  <c r="H35" i="12"/>
  <c r="J35" i="12" s="1"/>
  <c r="Q35" i="12" s="1"/>
  <c r="V34" i="12"/>
  <c r="X34" i="12" s="1"/>
  <c r="Q34" i="12"/>
  <c r="O34" i="12"/>
  <c r="J34" i="12"/>
  <c r="H34" i="12"/>
  <c r="T33" i="12"/>
  <c r="P33" i="12"/>
  <c r="I33" i="12"/>
  <c r="U32" i="12"/>
  <c r="T32" i="12"/>
  <c r="S32" i="12"/>
  <c r="R32" i="12"/>
  <c r="N32" i="12"/>
  <c r="M32" i="12"/>
  <c r="L32" i="12"/>
  <c r="K32" i="12"/>
  <c r="G32" i="12"/>
  <c r="F32" i="12"/>
  <c r="E32" i="12"/>
  <c r="D32" i="12"/>
  <c r="X30" i="12"/>
  <c r="V30" i="12"/>
  <c r="O30" i="12"/>
  <c r="H30" i="12"/>
  <c r="V29" i="12"/>
  <c r="O29" i="12"/>
  <c r="H29" i="12"/>
  <c r="X29" i="12" s="1"/>
  <c r="U28" i="12"/>
  <c r="T28" i="12"/>
  <c r="S28" i="12"/>
  <c r="R28" i="12"/>
  <c r="V28" i="12" s="1"/>
  <c r="N28" i="12"/>
  <c r="M28" i="12"/>
  <c r="L28" i="12"/>
  <c r="K28" i="12"/>
  <c r="O28" i="12" s="1"/>
  <c r="G28" i="12"/>
  <c r="F28" i="12"/>
  <c r="E28" i="12"/>
  <c r="D28" i="12"/>
  <c r="H28" i="12" s="1"/>
  <c r="X27" i="12"/>
  <c r="H27" i="12"/>
  <c r="V26" i="12"/>
  <c r="O26" i="12"/>
  <c r="X26" i="12" s="1"/>
  <c r="H26" i="12"/>
  <c r="V25" i="12"/>
  <c r="O25" i="12"/>
  <c r="Q25" i="12" s="1"/>
  <c r="H25" i="12"/>
  <c r="V24" i="12"/>
  <c r="V23" i="12" s="1"/>
  <c r="O24" i="12"/>
  <c r="Q24" i="12" s="1"/>
  <c r="H24" i="12"/>
  <c r="X24" i="12" s="1"/>
  <c r="W23" i="12"/>
  <c r="U23" i="12"/>
  <c r="T23" i="12"/>
  <c r="S23" i="12"/>
  <c r="R23" i="12"/>
  <c r="P23" i="12"/>
  <c r="N23" i="12"/>
  <c r="M23" i="12"/>
  <c r="L23" i="12"/>
  <c r="L6" i="12" s="1"/>
  <c r="K23" i="12"/>
  <c r="I23" i="12"/>
  <c r="H23" i="12"/>
  <c r="G23" i="12"/>
  <c r="F23" i="12"/>
  <c r="E23" i="12"/>
  <c r="D23" i="12"/>
  <c r="C23" i="12"/>
  <c r="O22" i="12"/>
  <c r="X22" i="12" s="1"/>
  <c r="X21" i="12"/>
  <c r="O21" i="12"/>
  <c r="X20" i="12"/>
  <c r="O20" i="12"/>
  <c r="O19" i="12"/>
  <c r="X19" i="12" s="1"/>
  <c r="H19" i="12"/>
  <c r="O18" i="12"/>
  <c r="X18" i="12" s="1"/>
  <c r="H18" i="12"/>
  <c r="X17" i="12"/>
  <c r="O17" i="12"/>
  <c r="H17" i="12"/>
  <c r="X16" i="12"/>
  <c r="O16" i="12"/>
  <c r="H16" i="12"/>
  <c r="H15" i="12"/>
  <c r="O14" i="12"/>
  <c r="X14" i="12" s="1"/>
  <c r="H14" i="12"/>
  <c r="O13" i="12"/>
  <c r="X13" i="12" s="1"/>
  <c r="H13" i="12"/>
  <c r="V12" i="12"/>
  <c r="U12" i="12"/>
  <c r="T12" i="12"/>
  <c r="T6" i="12" s="1"/>
  <c r="S12" i="12"/>
  <c r="R12" i="12"/>
  <c r="N12" i="12"/>
  <c r="N6" i="12" s="1"/>
  <c r="M12" i="12"/>
  <c r="M6" i="12" s="1"/>
  <c r="L12" i="12"/>
  <c r="K12" i="12"/>
  <c r="K6" i="12" s="1"/>
  <c r="G12" i="12"/>
  <c r="F12" i="12"/>
  <c r="E12" i="12"/>
  <c r="D12" i="12"/>
  <c r="H12" i="12" s="1"/>
  <c r="X11" i="12"/>
  <c r="V11" i="12"/>
  <c r="Q11" i="12"/>
  <c r="O11" i="12"/>
  <c r="H11" i="12"/>
  <c r="V10" i="12"/>
  <c r="O10" i="12"/>
  <c r="O8" i="12" s="1"/>
  <c r="H10" i="12"/>
  <c r="X9" i="12"/>
  <c r="V9" i="12"/>
  <c r="O9" i="12"/>
  <c r="Q9" i="12" s="1"/>
  <c r="H9" i="12"/>
  <c r="V8" i="12"/>
  <c r="I8" i="12"/>
  <c r="H8" i="12"/>
  <c r="G8" i="12"/>
  <c r="G6" i="12" s="1"/>
  <c r="F8" i="12"/>
  <c r="E8" i="12"/>
  <c r="E6" i="12" s="1"/>
  <c r="D8" i="12"/>
  <c r="D6" i="12" s="1"/>
  <c r="C8" i="12"/>
  <c r="C6" i="12" s="1"/>
  <c r="X7" i="12"/>
  <c r="V7" i="12"/>
  <c r="O7" i="12"/>
  <c r="Q7" i="12" s="1"/>
  <c r="H7" i="12"/>
  <c r="W6" i="12"/>
  <c r="U6" i="12"/>
  <c r="S6" i="12"/>
  <c r="R6" i="12"/>
  <c r="P6" i="12"/>
  <c r="I6" i="12"/>
  <c r="F6" i="12"/>
  <c r="O66" i="12" l="1"/>
  <c r="H59" i="12"/>
  <c r="J59" i="12" s="1"/>
  <c r="V63" i="12"/>
  <c r="P53" i="12"/>
  <c r="P31" i="12" s="1"/>
  <c r="V73" i="12"/>
  <c r="J94" i="14"/>
  <c r="J54" i="14" s="1"/>
  <c r="AL11" i="14"/>
  <c r="AL10" i="14" s="1"/>
  <c r="H10" i="14"/>
  <c r="AM56" i="14"/>
  <c r="X96" i="14"/>
  <c r="Q94" i="14"/>
  <c r="Q54" i="14" s="1"/>
  <c r="Q7" i="14" s="1"/>
  <c r="W53" i="12"/>
  <c r="H65" i="12"/>
  <c r="X65" i="12" s="1"/>
  <c r="H54" i="12"/>
  <c r="X54" i="12" s="1"/>
  <c r="O73" i="12"/>
  <c r="X73" i="12" s="1"/>
  <c r="R10" i="13"/>
  <c r="AB10" i="13"/>
  <c r="W56" i="13"/>
  <c r="AA10" i="13"/>
  <c r="AK10" i="13"/>
  <c r="G56" i="13"/>
  <c r="K10" i="13"/>
  <c r="L10" i="13"/>
  <c r="Z10" i="13"/>
  <c r="AI10" i="13"/>
  <c r="J10" i="13"/>
  <c r="V116" i="13"/>
  <c r="T10" i="13"/>
  <c r="AD10" i="13"/>
  <c r="AL123" i="13"/>
  <c r="S10" i="13"/>
  <c r="V117" i="13"/>
  <c r="AL125" i="13"/>
  <c r="U10" i="13"/>
  <c r="AE10" i="13"/>
  <c r="M10" i="13"/>
  <c r="T56" i="13"/>
  <c r="N10" i="13"/>
  <c r="AJ12" i="13"/>
  <c r="Y54" i="13"/>
  <c r="Y7" i="13" s="1"/>
  <c r="Q101" i="13"/>
  <c r="AL122" i="13"/>
  <c r="G94" i="13"/>
  <c r="AL121" i="13"/>
  <c r="AK54" i="13"/>
  <c r="J121" i="13"/>
  <c r="Q121" i="13" s="1"/>
  <c r="X121" i="13" s="1"/>
  <c r="AE121" i="13" s="1"/>
  <c r="U56" i="13"/>
  <c r="S56" i="13"/>
  <c r="AL92" i="13"/>
  <c r="R56" i="13"/>
  <c r="K94" i="13"/>
  <c r="F94" i="13"/>
  <c r="L94" i="13"/>
  <c r="M94" i="13"/>
  <c r="U94" i="13"/>
  <c r="N94" i="13"/>
  <c r="E94" i="13"/>
  <c r="AC94" i="13"/>
  <c r="R94" i="13"/>
  <c r="AJ94" i="13"/>
  <c r="S94" i="13"/>
  <c r="D94" i="13"/>
  <c r="T94" i="13"/>
  <c r="AL45" i="13"/>
  <c r="AJ26" i="13"/>
  <c r="V26" i="13"/>
  <c r="AC56" i="13"/>
  <c r="V75" i="13"/>
  <c r="F56" i="13"/>
  <c r="Q78" i="13"/>
  <c r="X78" i="13" s="1"/>
  <c r="AE78" i="13" s="1"/>
  <c r="H117" i="13"/>
  <c r="J117" i="13" s="1"/>
  <c r="AL91" i="13"/>
  <c r="D56" i="13"/>
  <c r="O75" i="13"/>
  <c r="AL76" i="13"/>
  <c r="AJ56" i="13"/>
  <c r="O74" i="13"/>
  <c r="E56" i="13"/>
  <c r="E54" i="13" s="1"/>
  <c r="E11" i="13" s="1"/>
  <c r="Q95" i="13"/>
  <c r="H112" i="13"/>
  <c r="J112" i="13" s="1"/>
  <c r="Q77" i="13"/>
  <c r="X77" i="13" s="1"/>
  <c r="AE77" i="13" s="1"/>
  <c r="Q82" i="13"/>
  <c r="X82" i="13" s="1"/>
  <c r="AE82" i="13" s="1"/>
  <c r="N56" i="13"/>
  <c r="H107" i="13"/>
  <c r="J107" i="13" s="1"/>
  <c r="V115" i="13"/>
  <c r="AF54" i="13"/>
  <c r="AC46" i="13"/>
  <c r="P54" i="13"/>
  <c r="H104" i="13"/>
  <c r="J104" i="13" s="1"/>
  <c r="C56" i="13"/>
  <c r="C54" i="13" s="1"/>
  <c r="H115" i="13"/>
  <c r="J115" i="13" s="1"/>
  <c r="AG54" i="13"/>
  <c r="AL89" i="13"/>
  <c r="AL27" i="13"/>
  <c r="AL16" i="13"/>
  <c r="AL86" i="13"/>
  <c r="K56" i="13"/>
  <c r="AL31" i="13"/>
  <c r="AL33" i="13"/>
  <c r="AL35" i="13"/>
  <c r="AL39" i="13"/>
  <c r="Q67" i="13"/>
  <c r="X67" i="13" s="1"/>
  <c r="AE67" i="13" s="1"/>
  <c r="AL70" i="13"/>
  <c r="O117" i="13"/>
  <c r="AL87" i="13"/>
  <c r="H73" i="13"/>
  <c r="J73" i="13" s="1"/>
  <c r="H74" i="13"/>
  <c r="J74" i="13" s="1"/>
  <c r="V74" i="13"/>
  <c r="V56" i="13" s="1"/>
  <c r="AL30" i="13"/>
  <c r="AL38" i="13"/>
  <c r="X49" i="13"/>
  <c r="AB54" i="13"/>
  <c r="M56" i="13"/>
  <c r="I54" i="13"/>
  <c r="AD54" i="13"/>
  <c r="O96" i="13"/>
  <c r="O116" i="13"/>
  <c r="AC12" i="13"/>
  <c r="AL88" i="13"/>
  <c r="O106" i="13"/>
  <c r="O115" i="13"/>
  <c r="V12" i="13"/>
  <c r="X48" i="13"/>
  <c r="Q81" i="13"/>
  <c r="X81" i="13" s="1"/>
  <c r="AE81" i="13" s="1"/>
  <c r="AL37" i="13"/>
  <c r="AI54" i="13"/>
  <c r="Q71" i="13"/>
  <c r="X71" i="13" s="1"/>
  <c r="AE71" i="13" s="1"/>
  <c r="AL85" i="13"/>
  <c r="O104" i="13"/>
  <c r="AJ46" i="13"/>
  <c r="Z54" i="13"/>
  <c r="AL58" i="13"/>
  <c r="AL62" i="13"/>
  <c r="AL65" i="13"/>
  <c r="AL90" i="13"/>
  <c r="H111" i="13"/>
  <c r="J111" i="13" s="1"/>
  <c r="AL49" i="13"/>
  <c r="AL51" i="13"/>
  <c r="Q70" i="13"/>
  <c r="X70" i="13" s="1"/>
  <c r="AE70" i="13" s="1"/>
  <c r="L56" i="13"/>
  <c r="W54" i="13"/>
  <c r="V99" i="13"/>
  <c r="Q102" i="13"/>
  <c r="AL17" i="13"/>
  <c r="AL29" i="13"/>
  <c r="AJ55" i="13"/>
  <c r="AL60" i="13"/>
  <c r="Q80" i="13"/>
  <c r="X80" i="13" s="1"/>
  <c r="AE80" i="13" s="1"/>
  <c r="V95" i="13"/>
  <c r="AL22" i="13"/>
  <c r="AL43" i="13"/>
  <c r="AL81" i="13"/>
  <c r="H97" i="13"/>
  <c r="J97" i="13" s="1"/>
  <c r="Q97" i="13" s="1"/>
  <c r="V104" i="13"/>
  <c r="O114" i="13"/>
  <c r="Q114" i="13" s="1"/>
  <c r="AL41" i="13"/>
  <c r="AL64" i="13"/>
  <c r="AL77" i="13"/>
  <c r="V106" i="13"/>
  <c r="H116" i="13"/>
  <c r="J116" i="13" s="1"/>
  <c r="AL13" i="13"/>
  <c r="AL20" i="13"/>
  <c r="V46" i="13"/>
  <c r="AL61" i="13"/>
  <c r="AL71" i="13"/>
  <c r="O72" i="13"/>
  <c r="H75" i="13"/>
  <c r="J75" i="13" s="1"/>
  <c r="AL83" i="13"/>
  <c r="V96" i="13"/>
  <c r="O103" i="13"/>
  <c r="O107" i="13"/>
  <c r="V113" i="13"/>
  <c r="G54" i="13"/>
  <c r="G11" i="13" s="1"/>
  <c r="AL118" i="13"/>
  <c r="AL19" i="13"/>
  <c r="AL21" i="13"/>
  <c r="AL66" i="13"/>
  <c r="AL69" i="13"/>
  <c r="V105" i="13"/>
  <c r="AL47" i="13"/>
  <c r="AH54" i="13"/>
  <c r="Q63" i="13"/>
  <c r="X63" i="13" s="1"/>
  <c r="AE63" i="13" s="1"/>
  <c r="AL67" i="13"/>
  <c r="O73" i="13"/>
  <c r="AL82" i="13"/>
  <c r="AL84" i="13"/>
  <c r="V97" i="13"/>
  <c r="O98" i="13"/>
  <c r="V101" i="13"/>
  <c r="O108" i="13"/>
  <c r="O112" i="13"/>
  <c r="O113" i="13"/>
  <c r="AL120" i="13"/>
  <c r="AL36" i="13"/>
  <c r="AL42" i="13"/>
  <c r="Q58" i="13"/>
  <c r="X58" i="13" s="1"/>
  <c r="AE58" i="13" s="1"/>
  <c r="AL78" i="13"/>
  <c r="V98" i="13"/>
  <c r="O99" i="13"/>
  <c r="V103" i="13"/>
  <c r="O109" i="13"/>
  <c r="O111" i="13"/>
  <c r="V112" i="13"/>
  <c r="V67" i="12"/>
  <c r="H49" i="12"/>
  <c r="J49" i="12" s="1"/>
  <c r="V60" i="12"/>
  <c r="T53" i="12"/>
  <c r="T31" i="12" s="1"/>
  <c r="V56" i="12"/>
  <c r="O32" i="12"/>
  <c r="D33" i="12"/>
  <c r="D31" i="12" s="1"/>
  <c r="G33" i="12"/>
  <c r="O55" i="12"/>
  <c r="H56" i="12"/>
  <c r="O67" i="12"/>
  <c r="X67" i="12" s="1"/>
  <c r="O50" i="12"/>
  <c r="O52" i="12"/>
  <c r="L53" i="12"/>
  <c r="L31" i="12" s="1"/>
  <c r="H66" i="12"/>
  <c r="J66" i="12" s="1"/>
  <c r="Q66" i="12" s="1"/>
  <c r="V58" i="12"/>
  <c r="V72" i="12"/>
  <c r="O12" i="13"/>
  <c r="AL23" i="13"/>
  <c r="AL50" i="13"/>
  <c r="J62" i="13"/>
  <c r="Q62" i="13" s="1"/>
  <c r="X62" i="13" s="1"/>
  <c r="AE62" i="13" s="1"/>
  <c r="J76" i="13"/>
  <c r="Q76" i="13" s="1"/>
  <c r="X76" i="13" s="1"/>
  <c r="AE76" i="13" s="1"/>
  <c r="AL80" i="13"/>
  <c r="H106" i="13"/>
  <c r="V108" i="13"/>
  <c r="V109" i="13"/>
  <c r="J118" i="13"/>
  <c r="Q118" i="13" s="1"/>
  <c r="X118" i="13" s="1"/>
  <c r="AE118" i="13" s="1"/>
  <c r="J66" i="13"/>
  <c r="Q66" i="13" s="1"/>
  <c r="X66" i="13" s="1"/>
  <c r="AE66" i="13" s="1"/>
  <c r="Q61" i="13"/>
  <c r="X61" i="13" s="1"/>
  <c r="AE61" i="13" s="1"/>
  <c r="V114" i="13"/>
  <c r="X47" i="13"/>
  <c r="Q46" i="13"/>
  <c r="Q10" i="13" s="1"/>
  <c r="AL63" i="13"/>
  <c r="J113" i="13"/>
  <c r="AL18" i="13"/>
  <c r="AC26" i="13"/>
  <c r="O46" i="13"/>
  <c r="AL57" i="13"/>
  <c r="AL79" i="13"/>
  <c r="H103" i="13"/>
  <c r="H108" i="13"/>
  <c r="H109" i="13"/>
  <c r="O26" i="13"/>
  <c r="AL32" i="13"/>
  <c r="AL34" i="13"/>
  <c r="AL44" i="13"/>
  <c r="H46" i="13"/>
  <c r="AL100" i="13"/>
  <c r="J105" i="13"/>
  <c r="V107" i="13"/>
  <c r="V111" i="13"/>
  <c r="AL15" i="13"/>
  <c r="AL48" i="13"/>
  <c r="AA54" i="13"/>
  <c r="AC55" i="13"/>
  <c r="H72" i="13"/>
  <c r="V102" i="13"/>
  <c r="AL102" i="13" s="1"/>
  <c r="O105" i="13"/>
  <c r="AL119" i="13"/>
  <c r="AL59" i="13"/>
  <c r="J59" i="13"/>
  <c r="Q59" i="13" s="1"/>
  <c r="X59" i="13" s="1"/>
  <c r="AE59" i="13" s="1"/>
  <c r="AL14" i="13"/>
  <c r="H12" i="13"/>
  <c r="H26" i="13"/>
  <c r="AL40" i="13"/>
  <c r="H55" i="13"/>
  <c r="AL68" i="13"/>
  <c r="H96" i="13"/>
  <c r="AL110" i="13"/>
  <c r="J110" i="13"/>
  <c r="Q110" i="13" s="1"/>
  <c r="X110" i="13" s="1"/>
  <c r="AE110" i="13" s="1"/>
  <c r="J119" i="13"/>
  <c r="Q119" i="13" s="1"/>
  <c r="X119" i="13" s="1"/>
  <c r="AE119" i="13" s="1"/>
  <c r="J60" i="13"/>
  <c r="J64" i="13"/>
  <c r="Q64" i="13" s="1"/>
  <c r="X64" i="13" s="1"/>
  <c r="AE64" i="13" s="1"/>
  <c r="J68" i="13"/>
  <c r="Q68" i="13" s="1"/>
  <c r="X68" i="13" s="1"/>
  <c r="AE68" i="13" s="1"/>
  <c r="J100" i="13"/>
  <c r="Q100" i="13" s="1"/>
  <c r="X100" i="13" s="1"/>
  <c r="AE100" i="13" s="1"/>
  <c r="J120" i="13"/>
  <c r="Q120" i="13" s="1"/>
  <c r="X120" i="13" s="1"/>
  <c r="AE120" i="13" s="1"/>
  <c r="AL28" i="13"/>
  <c r="J57" i="13"/>
  <c r="J65" i="13"/>
  <c r="Q65" i="13" s="1"/>
  <c r="X65" i="13" s="1"/>
  <c r="AE65" i="13" s="1"/>
  <c r="J69" i="13"/>
  <c r="Q69" i="13" s="1"/>
  <c r="X69" i="13" s="1"/>
  <c r="AE69" i="13" s="1"/>
  <c r="J79" i="13"/>
  <c r="Q79" i="13" s="1"/>
  <c r="X79" i="13" s="1"/>
  <c r="AE79" i="13" s="1"/>
  <c r="O57" i="12"/>
  <c r="V59" i="12"/>
  <c r="O60" i="12"/>
  <c r="X60" i="12" s="1"/>
  <c r="O61" i="12"/>
  <c r="H62" i="12"/>
  <c r="V70" i="12"/>
  <c r="O71" i="12"/>
  <c r="U53" i="12"/>
  <c r="U31" i="12" s="1"/>
  <c r="O68" i="12"/>
  <c r="O70" i="12"/>
  <c r="H72" i="12"/>
  <c r="J72" i="12" s="1"/>
  <c r="Q72" i="12" s="1"/>
  <c r="H73" i="12"/>
  <c r="J73" i="12" s="1"/>
  <c r="S53" i="12"/>
  <c r="S31" i="12" s="1"/>
  <c r="H33" i="12"/>
  <c r="M33" i="12"/>
  <c r="O33" i="12" s="1"/>
  <c r="D53" i="12"/>
  <c r="M53" i="12"/>
  <c r="O49" i="12"/>
  <c r="N53" i="12"/>
  <c r="N31" i="12" s="1"/>
  <c r="O64" i="12"/>
  <c r="H50" i="12"/>
  <c r="J50" i="12" s="1"/>
  <c r="Q50" i="12" s="1"/>
  <c r="H51" i="12"/>
  <c r="J51" i="12" s="1"/>
  <c r="H52" i="12"/>
  <c r="V54" i="12"/>
  <c r="H57" i="12"/>
  <c r="J57" i="12" s="1"/>
  <c r="Q57" i="12" s="1"/>
  <c r="O59" i="12"/>
  <c r="Q59" i="12" s="1"/>
  <c r="H61" i="12"/>
  <c r="J61" i="12" s="1"/>
  <c r="Q61" i="12" s="1"/>
  <c r="V61" i="12"/>
  <c r="H67" i="12"/>
  <c r="J67" i="12" s="1"/>
  <c r="V71" i="12"/>
  <c r="V33" i="12"/>
  <c r="H63" i="12"/>
  <c r="H32" i="12"/>
  <c r="V32" i="12"/>
  <c r="W31" i="12"/>
  <c r="K53" i="12"/>
  <c r="K31" i="12" s="1"/>
  <c r="E53" i="12"/>
  <c r="E31" i="12" s="1"/>
  <c r="O62" i="12"/>
  <c r="G53" i="12"/>
  <c r="V68" i="12"/>
  <c r="O72" i="12"/>
  <c r="V65" i="12"/>
  <c r="H55" i="12"/>
  <c r="V55" i="12"/>
  <c r="V57" i="12"/>
  <c r="V62" i="12"/>
  <c r="O63" i="12"/>
  <c r="H64" i="12"/>
  <c r="J64" i="12" s="1"/>
  <c r="V64" i="12"/>
  <c r="O65" i="12"/>
  <c r="V66" i="12"/>
  <c r="H68" i="12"/>
  <c r="J68" i="12" s="1"/>
  <c r="H70" i="12"/>
  <c r="J70" i="12" s="1"/>
  <c r="H71" i="12"/>
  <c r="J71" i="12" s="1"/>
  <c r="J58" i="12"/>
  <c r="J33" i="12"/>
  <c r="J63" i="12"/>
  <c r="Q63" i="12" s="1"/>
  <c r="X63" i="12"/>
  <c r="X28" i="12"/>
  <c r="H6" i="12"/>
  <c r="Q23" i="12"/>
  <c r="X52" i="12"/>
  <c r="J52" i="12"/>
  <c r="Q52" i="12" s="1"/>
  <c r="X8" i="12"/>
  <c r="Q8" i="12"/>
  <c r="Q6" i="12" s="1"/>
  <c r="J65" i="12"/>
  <c r="V6" i="12"/>
  <c r="Q10" i="12"/>
  <c r="X25" i="12"/>
  <c r="X23" i="12" s="1"/>
  <c r="J43" i="12"/>
  <c r="Q43" i="12" s="1"/>
  <c r="J47" i="12"/>
  <c r="Q47" i="12" s="1"/>
  <c r="O12" i="12"/>
  <c r="Q12" i="12" s="1"/>
  <c r="O51" i="12"/>
  <c r="F53" i="12"/>
  <c r="F31" i="12" s="1"/>
  <c r="O58" i="12"/>
  <c r="X58" i="12" s="1"/>
  <c r="O56" i="12"/>
  <c r="X10" i="12"/>
  <c r="Q26" i="12"/>
  <c r="X39" i="12"/>
  <c r="R53" i="12"/>
  <c r="R31" i="12" s="1"/>
  <c r="J60" i="12"/>
  <c r="O23" i="12"/>
  <c r="O6" i="12" s="1"/>
  <c r="Q68" i="12" l="1"/>
  <c r="X56" i="12"/>
  <c r="J54" i="12"/>
  <c r="H7" i="14"/>
  <c r="H6" i="14"/>
  <c r="AL7" i="14"/>
  <c r="AL5" i="14"/>
  <c r="AE96" i="14"/>
  <c r="AE94" i="14" s="1"/>
  <c r="AE54" i="14" s="1"/>
  <c r="AE7" i="14" s="1"/>
  <c r="X94" i="14"/>
  <c r="X54" i="14" s="1"/>
  <c r="X7" i="14" s="1"/>
  <c r="X59" i="12"/>
  <c r="X32" i="12"/>
  <c r="Q70" i="12"/>
  <c r="Q67" i="12"/>
  <c r="X50" i="12"/>
  <c r="X66" i="12"/>
  <c r="Q73" i="12"/>
  <c r="G31" i="12"/>
  <c r="X33" i="12"/>
  <c r="N54" i="13"/>
  <c r="AC10" i="13"/>
  <c r="D54" i="13"/>
  <c r="D11" i="13" s="1"/>
  <c r="D10" i="13" s="1"/>
  <c r="V10" i="13"/>
  <c r="R54" i="13"/>
  <c r="R7" i="13" s="1"/>
  <c r="O10" i="13"/>
  <c r="AJ10" i="13"/>
  <c r="Q116" i="13"/>
  <c r="X116" i="13" s="1"/>
  <c r="AE116" i="13" s="1"/>
  <c r="G10" i="13"/>
  <c r="G7" i="13" s="1"/>
  <c r="E10" i="13"/>
  <c r="E7" i="13" s="1"/>
  <c r="S54" i="13"/>
  <c r="S7" i="13" s="1"/>
  <c r="X101" i="13"/>
  <c r="AE101" i="13" s="1"/>
  <c r="F54" i="13"/>
  <c r="F11" i="13" s="1"/>
  <c r="Q107" i="13"/>
  <c r="X107" i="13" s="1"/>
  <c r="AE107" i="13" s="1"/>
  <c r="AL117" i="13"/>
  <c r="O94" i="13"/>
  <c r="H94" i="13"/>
  <c r="AL26" i="13"/>
  <c r="AL95" i="13"/>
  <c r="V94" i="13"/>
  <c r="V54" i="13" s="1"/>
  <c r="X95" i="13"/>
  <c r="AE95" i="13" s="1"/>
  <c r="Q117" i="13"/>
  <c r="X117" i="13" s="1"/>
  <c r="AE117" i="13" s="1"/>
  <c r="Q112" i="13"/>
  <c r="X112" i="13" s="1"/>
  <c r="AE112" i="13" s="1"/>
  <c r="AL73" i="13"/>
  <c r="AL12" i="13"/>
  <c r="X97" i="13"/>
  <c r="AE97" i="13" s="1"/>
  <c r="AF7" i="13"/>
  <c r="AI7" i="13"/>
  <c r="AH7" i="13"/>
  <c r="AL112" i="13"/>
  <c r="Q115" i="13"/>
  <c r="X115" i="13" s="1"/>
  <c r="AE115" i="13" s="1"/>
  <c r="Q113" i="13"/>
  <c r="X113" i="13" s="1"/>
  <c r="AE113" i="13" s="1"/>
  <c r="AA7" i="13"/>
  <c r="Z7" i="13"/>
  <c r="H56" i="13"/>
  <c r="AL104" i="13"/>
  <c r="AB7" i="13"/>
  <c r="Q104" i="13"/>
  <c r="X104" i="13" s="1"/>
  <c r="AE104" i="13" s="1"/>
  <c r="AL99" i="13"/>
  <c r="Q75" i="13"/>
  <c r="X75" i="13" s="1"/>
  <c r="AE75" i="13" s="1"/>
  <c r="L54" i="13"/>
  <c r="AL115" i="13"/>
  <c r="AL98" i="13"/>
  <c r="AG7" i="13"/>
  <c r="AL116" i="13"/>
  <c r="U54" i="13"/>
  <c r="U7" i="13" s="1"/>
  <c r="AL111" i="13"/>
  <c r="X46" i="13"/>
  <c r="X10" i="13" s="1"/>
  <c r="AL75" i="13"/>
  <c r="AL113" i="13"/>
  <c r="K54" i="13"/>
  <c r="AL114" i="13"/>
  <c r="AJ54" i="13"/>
  <c r="AL107" i="13"/>
  <c r="AL97" i="13"/>
  <c r="O56" i="13"/>
  <c r="X114" i="13"/>
  <c r="AE114" i="13" s="1"/>
  <c r="Q105" i="13"/>
  <c r="X105" i="13" s="1"/>
  <c r="AE105" i="13" s="1"/>
  <c r="Q98" i="13"/>
  <c r="X98" i="13" s="1"/>
  <c r="AE98" i="13" s="1"/>
  <c r="M54" i="13"/>
  <c r="Q99" i="13"/>
  <c r="X99" i="13" s="1"/>
  <c r="AE99" i="13" s="1"/>
  <c r="Q74" i="13"/>
  <c r="X74" i="13" s="1"/>
  <c r="AE74" i="13" s="1"/>
  <c r="AL101" i="13"/>
  <c r="AL46" i="13"/>
  <c r="AL74" i="13"/>
  <c r="T54" i="13"/>
  <c r="T7" i="13" s="1"/>
  <c r="Q111" i="13"/>
  <c r="X111" i="13" s="1"/>
  <c r="AE111" i="13" s="1"/>
  <c r="Q73" i="13"/>
  <c r="X73" i="13" s="1"/>
  <c r="AE73" i="13" s="1"/>
  <c r="X51" i="12"/>
  <c r="J56" i="12"/>
  <c r="Q56" i="12" s="1"/>
  <c r="X57" i="12"/>
  <c r="X72" i="12"/>
  <c r="V53" i="12"/>
  <c r="V31" i="12" s="1"/>
  <c r="X64" i="12"/>
  <c r="H53" i="12"/>
  <c r="H31" i="12" s="1"/>
  <c r="X61" i="12"/>
  <c r="X62" i="12"/>
  <c r="Q60" i="12"/>
  <c r="X49" i="12"/>
  <c r="J103" i="13"/>
  <c r="Q103" i="13" s="1"/>
  <c r="X103" i="13" s="1"/>
  <c r="AE103" i="13" s="1"/>
  <c r="AL103" i="13"/>
  <c r="AL72" i="13"/>
  <c r="J72" i="13"/>
  <c r="Q72" i="13" s="1"/>
  <c r="X72" i="13" s="1"/>
  <c r="AE72" i="13" s="1"/>
  <c r="AL105" i="13"/>
  <c r="X102" i="13"/>
  <c r="AE102" i="13" s="1"/>
  <c r="AL55" i="13"/>
  <c r="AC54" i="13"/>
  <c r="AL106" i="13"/>
  <c r="J106" i="13"/>
  <c r="Q106" i="13" s="1"/>
  <c r="X106" i="13" s="1"/>
  <c r="AE106" i="13" s="1"/>
  <c r="D7" i="13"/>
  <c r="J109" i="13"/>
  <c r="Q109" i="13" s="1"/>
  <c r="X109" i="13" s="1"/>
  <c r="AE109" i="13" s="1"/>
  <c r="AL109" i="13"/>
  <c r="Q57" i="13"/>
  <c r="AL96" i="13"/>
  <c r="J96" i="13"/>
  <c r="AL108" i="13"/>
  <c r="J108" i="13"/>
  <c r="Q108" i="13" s="1"/>
  <c r="X108" i="13" s="1"/>
  <c r="AE108" i="13" s="1"/>
  <c r="Q49" i="12"/>
  <c r="X55" i="12"/>
  <c r="J62" i="12"/>
  <c r="Q62" i="12" s="1"/>
  <c r="J55" i="12"/>
  <c r="Q55" i="12" s="1"/>
  <c r="M31" i="12"/>
  <c r="Q64" i="12"/>
  <c r="X68" i="12"/>
  <c r="X71" i="12"/>
  <c r="Q71" i="12"/>
  <c r="Q65" i="12"/>
  <c r="X70" i="12"/>
  <c r="X12" i="12"/>
  <c r="X6" i="12" s="1"/>
  <c r="Q54" i="12"/>
  <c r="O53" i="12"/>
  <c r="O31" i="12" s="1"/>
  <c r="Q51" i="12"/>
  <c r="Q58" i="12"/>
  <c r="Q33" i="12"/>
  <c r="J53" i="12" l="1"/>
  <c r="J31" i="12" s="1"/>
  <c r="X31" i="12"/>
  <c r="F10" i="13"/>
  <c r="F7" i="13" s="1"/>
  <c r="H11" i="13"/>
  <c r="H10" i="13" s="1"/>
  <c r="AL56" i="13"/>
  <c r="AL94" i="13"/>
  <c r="J94" i="13"/>
  <c r="H54" i="13"/>
  <c r="AJ7" i="13"/>
  <c r="AC7" i="13"/>
  <c r="V7" i="13"/>
  <c r="O54" i="13"/>
  <c r="X53" i="12"/>
  <c r="Q96" i="13"/>
  <c r="Q94" i="13" s="1"/>
  <c r="J56" i="13"/>
  <c r="AL11" i="13"/>
  <c r="AL10" i="13" s="1"/>
  <c r="Q56" i="13"/>
  <c r="X57" i="13"/>
  <c r="Q53" i="12"/>
  <c r="Q31" i="12" s="1"/>
  <c r="H6" i="13" l="1"/>
  <c r="AM56" i="13"/>
  <c r="AL54" i="13"/>
  <c r="AL7" i="13" s="1"/>
  <c r="O7" i="13"/>
  <c r="J54" i="13"/>
  <c r="X56" i="13"/>
  <c r="AE57" i="13"/>
  <c r="AE56" i="13" s="1"/>
  <c r="X96" i="13"/>
  <c r="X94" i="13" s="1"/>
  <c r="Q54" i="13"/>
  <c r="Q7" i="13" s="1"/>
  <c r="H7" i="13"/>
  <c r="AL116" i="11"/>
  <c r="AJ116" i="11"/>
  <c r="AC116" i="11"/>
  <c r="V116" i="11"/>
  <c r="O116" i="11"/>
  <c r="J116" i="11"/>
  <c r="Q116" i="11" s="1"/>
  <c r="X116" i="11" s="1"/>
  <c r="AE116" i="11" s="1"/>
  <c r="H116" i="11"/>
  <c r="AJ115" i="11"/>
  <c r="AC115" i="11"/>
  <c r="V115" i="11"/>
  <c r="Q115" i="11"/>
  <c r="X115" i="11" s="1"/>
  <c r="AE115" i="11" s="1"/>
  <c r="O115" i="11"/>
  <c r="AL115" i="11" s="1"/>
  <c r="J115" i="11"/>
  <c r="H115" i="11"/>
  <c r="AJ114" i="11"/>
  <c r="AC114" i="11"/>
  <c r="X114" i="11"/>
  <c r="AE114" i="11" s="1"/>
  <c r="V114" i="11"/>
  <c r="Q114" i="11"/>
  <c r="O114" i="11"/>
  <c r="AL114" i="11" s="1"/>
  <c r="J114" i="11"/>
  <c r="H114" i="11"/>
  <c r="AJ113" i="11"/>
  <c r="AE113" i="11"/>
  <c r="AC113" i="11"/>
  <c r="X113" i="11"/>
  <c r="V113" i="11"/>
  <c r="AL113" i="11" s="1"/>
  <c r="Q113" i="11"/>
  <c r="O113" i="11"/>
  <c r="J113" i="11"/>
  <c r="H113" i="11"/>
  <c r="AJ112" i="11"/>
  <c r="AC112" i="11"/>
  <c r="U112" i="11"/>
  <c r="T112" i="11"/>
  <c r="S112" i="11"/>
  <c r="R112" i="11"/>
  <c r="V112" i="11" s="1"/>
  <c r="O112" i="11"/>
  <c r="N112" i="11"/>
  <c r="M112" i="11"/>
  <c r="K112" i="11"/>
  <c r="H112" i="11"/>
  <c r="F112" i="11"/>
  <c r="E112" i="11"/>
  <c r="D112" i="11"/>
  <c r="AJ111" i="11"/>
  <c r="AC111" i="11"/>
  <c r="V111" i="11"/>
  <c r="U111" i="11"/>
  <c r="T111" i="11"/>
  <c r="S111" i="11"/>
  <c r="R111" i="11"/>
  <c r="N111" i="11"/>
  <c r="M111" i="11"/>
  <c r="L111" i="11"/>
  <c r="K111" i="11"/>
  <c r="O111" i="11" s="1"/>
  <c r="G111" i="11"/>
  <c r="F111" i="11"/>
  <c r="E111" i="11"/>
  <c r="D111" i="11"/>
  <c r="H111" i="11" s="1"/>
  <c r="AJ110" i="11"/>
  <c r="AC110" i="11"/>
  <c r="U110" i="11"/>
  <c r="T110" i="11"/>
  <c r="S110" i="11"/>
  <c r="R110" i="11"/>
  <c r="N110" i="11"/>
  <c r="M110" i="11"/>
  <c r="L110" i="11"/>
  <c r="K110" i="11"/>
  <c r="O110" i="11" s="1"/>
  <c r="J110" i="11"/>
  <c r="H110" i="11"/>
  <c r="G110" i="11"/>
  <c r="F110" i="11"/>
  <c r="D110" i="11"/>
  <c r="AJ109" i="11"/>
  <c r="AC109" i="11"/>
  <c r="U109" i="11"/>
  <c r="T109" i="11"/>
  <c r="S109" i="11"/>
  <c r="R109" i="11"/>
  <c r="V109" i="11" s="1"/>
  <c r="Q109" i="11"/>
  <c r="O109" i="11"/>
  <c r="N109" i="11"/>
  <c r="L109" i="11"/>
  <c r="K109" i="11"/>
  <c r="J109" i="11"/>
  <c r="E109" i="11"/>
  <c r="D109" i="11"/>
  <c r="AJ108" i="11"/>
  <c r="AC108" i="11"/>
  <c r="U108" i="11"/>
  <c r="T108" i="11"/>
  <c r="S108" i="11"/>
  <c r="R108" i="11"/>
  <c r="V108" i="11" s="1"/>
  <c r="O108" i="11"/>
  <c r="N108" i="11"/>
  <c r="L108" i="11"/>
  <c r="K108" i="11"/>
  <c r="J108" i="11"/>
  <c r="Q108" i="11" s="1"/>
  <c r="H108" i="11"/>
  <c r="F108" i="11"/>
  <c r="AJ107" i="11"/>
  <c r="AC107" i="11"/>
  <c r="V107" i="11"/>
  <c r="U107" i="11"/>
  <c r="T107" i="11"/>
  <c r="S107" i="11"/>
  <c r="R107" i="11"/>
  <c r="N107" i="11"/>
  <c r="M107" i="11"/>
  <c r="L107" i="11"/>
  <c r="K107" i="11"/>
  <c r="O107" i="11" s="1"/>
  <c r="AL107" i="11" s="1"/>
  <c r="J107" i="11"/>
  <c r="H107" i="11"/>
  <c r="F107" i="11"/>
  <c r="D107" i="11"/>
  <c r="AJ106" i="11"/>
  <c r="AC106" i="11"/>
  <c r="U106" i="11"/>
  <c r="T106" i="11"/>
  <c r="S106" i="11"/>
  <c r="R106" i="11"/>
  <c r="V106" i="11" s="1"/>
  <c r="O106" i="11"/>
  <c r="N106" i="11"/>
  <c r="M106" i="11"/>
  <c r="L106" i="11"/>
  <c r="K106" i="11"/>
  <c r="H106" i="11"/>
  <c r="G106" i="11"/>
  <c r="E106" i="11"/>
  <c r="D106" i="11"/>
  <c r="AJ105" i="11"/>
  <c r="AC105" i="11"/>
  <c r="X105" i="11"/>
  <c r="AE105" i="11" s="1"/>
  <c r="V105" i="11"/>
  <c r="Q105" i="11"/>
  <c r="O105" i="11"/>
  <c r="AL105" i="11" s="1"/>
  <c r="J105" i="11"/>
  <c r="H105" i="11"/>
  <c r="AJ104" i="11"/>
  <c r="AC104" i="11"/>
  <c r="V104" i="11"/>
  <c r="U104" i="11"/>
  <c r="T104" i="11"/>
  <c r="S104" i="11"/>
  <c r="R104" i="11"/>
  <c r="O104" i="11"/>
  <c r="M104" i="11"/>
  <c r="K104" i="11"/>
  <c r="F104" i="11"/>
  <c r="D104" i="11"/>
  <c r="H104" i="11" s="1"/>
  <c r="AJ103" i="11"/>
  <c r="AC103" i="11"/>
  <c r="T103" i="11"/>
  <c r="R103" i="11"/>
  <c r="V103" i="11" s="1"/>
  <c r="Q103" i="11"/>
  <c r="X103" i="11" s="1"/>
  <c r="AE103" i="11" s="1"/>
  <c r="O103" i="11"/>
  <c r="N103" i="11"/>
  <c r="L103" i="11"/>
  <c r="K103" i="11"/>
  <c r="E103" i="11"/>
  <c r="H103" i="11" s="1"/>
  <c r="J103" i="11" s="1"/>
  <c r="AJ102" i="11"/>
  <c r="AC102" i="11"/>
  <c r="U102" i="11"/>
  <c r="T102" i="11"/>
  <c r="S102" i="11"/>
  <c r="R102" i="11"/>
  <c r="V102" i="11" s="1"/>
  <c r="O102" i="11"/>
  <c r="N102" i="11"/>
  <c r="M102" i="11"/>
  <c r="K102" i="11"/>
  <c r="H102" i="11"/>
  <c r="J102" i="11" s="1"/>
  <c r="Q102" i="11" s="1"/>
  <c r="X102" i="11" s="1"/>
  <c r="AE102" i="11" s="1"/>
  <c r="G102" i="11"/>
  <c r="G89" i="11" s="1"/>
  <c r="F102" i="11"/>
  <c r="AJ101" i="11"/>
  <c r="AC101" i="11"/>
  <c r="V101" i="11"/>
  <c r="U101" i="11"/>
  <c r="T101" i="11"/>
  <c r="S101" i="11"/>
  <c r="R101" i="11"/>
  <c r="N101" i="11"/>
  <c r="M101" i="11"/>
  <c r="L101" i="11"/>
  <c r="K101" i="11"/>
  <c r="O101" i="11" s="1"/>
  <c r="G101" i="11"/>
  <c r="F101" i="11"/>
  <c r="D101" i="11"/>
  <c r="H101" i="11" s="1"/>
  <c r="AJ100" i="11"/>
  <c r="AC100" i="11"/>
  <c r="U100" i="11"/>
  <c r="T100" i="11"/>
  <c r="S100" i="11"/>
  <c r="R100" i="11"/>
  <c r="V100" i="11" s="1"/>
  <c r="AL100" i="11" s="1"/>
  <c r="O100" i="11"/>
  <c r="N100" i="11"/>
  <c r="M100" i="11"/>
  <c r="L100" i="11"/>
  <c r="K100" i="11"/>
  <c r="J100" i="11"/>
  <c r="Q100" i="11" s="1"/>
  <c r="H100" i="11"/>
  <c r="F100" i="11"/>
  <c r="F89" i="11" s="1"/>
  <c r="AJ99" i="11"/>
  <c r="AC99" i="11"/>
  <c r="V99" i="11"/>
  <c r="U99" i="11"/>
  <c r="T99" i="11"/>
  <c r="S99" i="11"/>
  <c r="R99" i="11"/>
  <c r="M99" i="11"/>
  <c r="K99" i="11"/>
  <c r="O99" i="11" s="1"/>
  <c r="J99" i="11"/>
  <c r="H99" i="11"/>
  <c r="F99" i="11"/>
  <c r="D99" i="11"/>
  <c r="AJ98" i="11"/>
  <c r="AC98" i="11"/>
  <c r="V98" i="11"/>
  <c r="U98" i="11"/>
  <c r="T98" i="11"/>
  <c r="S98" i="11"/>
  <c r="R98" i="11"/>
  <c r="O98" i="11"/>
  <c r="N98" i="11"/>
  <c r="N89" i="11" s="1"/>
  <c r="L98" i="11"/>
  <c r="K98" i="11"/>
  <c r="F98" i="11"/>
  <c r="D98" i="11"/>
  <c r="H98" i="11" s="1"/>
  <c r="AJ97" i="11"/>
  <c r="AC97" i="11"/>
  <c r="U97" i="11"/>
  <c r="T97" i="11"/>
  <c r="S97" i="11"/>
  <c r="S89" i="11" s="1"/>
  <c r="R97" i="11"/>
  <c r="Q97" i="11"/>
  <c r="O97" i="11"/>
  <c r="J97" i="11"/>
  <c r="H97" i="11"/>
  <c r="AJ96" i="11"/>
  <c r="AE96" i="11"/>
  <c r="AC96" i="11"/>
  <c r="V96" i="11"/>
  <c r="T96" i="11"/>
  <c r="R96" i="11"/>
  <c r="O96" i="11"/>
  <c r="J96" i="11"/>
  <c r="Q96" i="11" s="1"/>
  <c r="X96" i="11" s="1"/>
  <c r="H96" i="11"/>
  <c r="AL96" i="11" s="1"/>
  <c r="AJ95" i="11"/>
  <c r="AC95" i="11"/>
  <c r="V95" i="11"/>
  <c r="Q95" i="11"/>
  <c r="X95" i="11" s="1"/>
  <c r="AE95" i="11" s="1"/>
  <c r="O95" i="11"/>
  <c r="AL95" i="11" s="1"/>
  <c r="J95" i="11"/>
  <c r="H95" i="11"/>
  <c r="AJ94" i="11"/>
  <c r="AC94" i="11"/>
  <c r="V94" i="11"/>
  <c r="U94" i="11"/>
  <c r="T94" i="11"/>
  <c r="S94" i="11"/>
  <c r="N94" i="11"/>
  <c r="M94" i="11"/>
  <c r="L94" i="11"/>
  <c r="J94" i="11"/>
  <c r="H94" i="11"/>
  <c r="AJ93" i="11"/>
  <c r="AC93" i="11"/>
  <c r="V93" i="11"/>
  <c r="U93" i="11"/>
  <c r="T93" i="11"/>
  <c r="S93" i="11"/>
  <c r="N93" i="11"/>
  <c r="M93" i="11"/>
  <c r="K93" i="11"/>
  <c r="J93" i="11"/>
  <c r="H93" i="11"/>
  <c r="AJ92" i="11"/>
  <c r="AC92" i="11"/>
  <c r="V92" i="11"/>
  <c r="U92" i="11"/>
  <c r="S92" i="11"/>
  <c r="R92" i="11"/>
  <c r="O92" i="11"/>
  <c r="H92" i="11"/>
  <c r="E92" i="11"/>
  <c r="E89" i="11" s="1"/>
  <c r="D92" i="11"/>
  <c r="D89" i="11" s="1"/>
  <c r="AJ91" i="11"/>
  <c r="AC91" i="11"/>
  <c r="V91" i="11"/>
  <c r="U91" i="11"/>
  <c r="U89" i="11" s="1"/>
  <c r="U52" i="11" s="1"/>
  <c r="T91" i="11"/>
  <c r="T89" i="11" s="1"/>
  <c r="T52" i="11" s="1"/>
  <c r="S91" i="11"/>
  <c r="R91" i="11"/>
  <c r="N91" i="11"/>
  <c r="M91" i="11"/>
  <c r="M89" i="11" s="1"/>
  <c r="L91" i="11"/>
  <c r="L89" i="11" s="1"/>
  <c r="L52" i="11" s="1"/>
  <c r="K91" i="11"/>
  <c r="H91" i="11"/>
  <c r="G91" i="11"/>
  <c r="D91" i="11"/>
  <c r="AJ90" i="11"/>
  <c r="AJ89" i="11" s="1"/>
  <c r="AC90" i="11"/>
  <c r="AC89" i="11" s="1"/>
  <c r="V90" i="11"/>
  <c r="U90" i="11"/>
  <c r="R90" i="11"/>
  <c r="O90" i="11"/>
  <c r="J90" i="11"/>
  <c r="H90" i="11"/>
  <c r="AL90" i="11" s="1"/>
  <c r="AK89" i="11"/>
  <c r="AI89" i="11"/>
  <c r="AH89" i="11"/>
  <c r="AG89" i="11"/>
  <c r="AF89" i="11"/>
  <c r="AD89" i="11"/>
  <c r="AB89" i="11"/>
  <c r="AA89" i="11"/>
  <c r="Z89" i="11"/>
  <c r="Y89" i="11"/>
  <c r="W89" i="11"/>
  <c r="P89" i="11"/>
  <c r="I89" i="11"/>
  <c r="AC88" i="11"/>
  <c r="V88" i="11"/>
  <c r="O88" i="11"/>
  <c r="AL87" i="11"/>
  <c r="AC87" i="11"/>
  <c r="V87" i="11"/>
  <c r="O87" i="11"/>
  <c r="AC86" i="11"/>
  <c r="V86" i="11"/>
  <c r="O86" i="11"/>
  <c r="AL86" i="11" s="1"/>
  <c r="AL85" i="11"/>
  <c r="AC85" i="11"/>
  <c r="V85" i="11"/>
  <c r="O85" i="11"/>
  <c r="H85" i="11"/>
  <c r="AC84" i="11"/>
  <c r="V84" i="11"/>
  <c r="O84" i="11"/>
  <c r="H84" i="11"/>
  <c r="AL84" i="11" s="1"/>
  <c r="AC83" i="11"/>
  <c r="V83" i="11"/>
  <c r="O83" i="11"/>
  <c r="H83" i="11"/>
  <c r="AL83" i="11" s="1"/>
  <c r="AL82" i="11"/>
  <c r="AC82" i="11"/>
  <c r="V82" i="11"/>
  <c r="H82" i="11"/>
  <c r="AC81" i="11"/>
  <c r="V81" i="11"/>
  <c r="O81" i="11"/>
  <c r="AL81" i="11" s="1"/>
  <c r="J81" i="11"/>
  <c r="AJ80" i="11"/>
  <c r="AC80" i="11"/>
  <c r="V80" i="11"/>
  <c r="Q80" i="11"/>
  <c r="X80" i="11" s="1"/>
  <c r="AE80" i="11" s="1"/>
  <c r="O80" i="11"/>
  <c r="AL80" i="11" s="1"/>
  <c r="J80" i="11"/>
  <c r="H80" i="11"/>
  <c r="AJ79" i="11"/>
  <c r="AC79" i="11"/>
  <c r="X79" i="11"/>
  <c r="AE79" i="11" s="1"/>
  <c r="V79" i="11"/>
  <c r="Q79" i="11"/>
  <c r="O79" i="11"/>
  <c r="AL79" i="11" s="1"/>
  <c r="J79" i="11"/>
  <c r="H79" i="11"/>
  <c r="AJ78" i="11"/>
  <c r="AC78" i="11"/>
  <c r="AL78" i="11" s="1"/>
  <c r="V78" i="11"/>
  <c r="O78" i="11"/>
  <c r="J78" i="11"/>
  <c r="Q78" i="11" s="1"/>
  <c r="X78" i="11" s="1"/>
  <c r="AE78" i="11" s="1"/>
  <c r="H78" i="11"/>
  <c r="AL77" i="11"/>
  <c r="AJ77" i="11"/>
  <c r="AC77" i="11"/>
  <c r="V77" i="11"/>
  <c r="O77" i="11"/>
  <c r="J77" i="11"/>
  <c r="Q77" i="11" s="1"/>
  <c r="X77" i="11" s="1"/>
  <c r="AE77" i="11" s="1"/>
  <c r="H77" i="11"/>
  <c r="AJ76" i="11"/>
  <c r="AC76" i="11"/>
  <c r="V76" i="11"/>
  <c r="Q76" i="11"/>
  <c r="X76" i="11" s="1"/>
  <c r="AE76" i="11" s="1"/>
  <c r="O76" i="11"/>
  <c r="AL76" i="11" s="1"/>
  <c r="J76" i="11"/>
  <c r="H76" i="11"/>
  <c r="AJ75" i="11"/>
  <c r="AC75" i="11"/>
  <c r="X75" i="11"/>
  <c r="AE75" i="11" s="1"/>
  <c r="V75" i="11"/>
  <c r="Q75" i="11"/>
  <c r="O75" i="11"/>
  <c r="AL75" i="11" s="1"/>
  <c r="J75" i="11"/>
  <c r="H75" i="11"/>
  <c r="AJ74" i="11"/>
  <c r="AE74" i="11"/>
  <c r="AC74" i="11"/>
  <c r="AL74" i="11" s="1"/>
  <c r="V74" i="11"/>
  <c r="O74" i="11"/>
  <c r="J74" i="11"/>
  <c r="Q74" i="11" s="1"/>
  <c r="X74" i="11" s="1"/>
  <c r="H74" i="11"/>
  <c r="AL73" i="11"/>
  <c r="AJ73" i="11"/>
  <c r="W73" i="11"/>
  <c r="V73" i="11"/>
  <c r="U73" i="11"/>
  <c r="T73" i="11"/>
  <c r="S73" i="11"/>
  <c r="R73" i="11"/>
  <c r="N73" i="11"/>
  <c r="M73" i="11"/>
  <c r="L73" i="11"/>
  <c r="K73" i="11"/>
  <c r="O73" i="11" s="1"/>
  <c r="J73" i="11"/>
  <c r="H73" i="11"/>
  <c r="G73" i="11"/>
  <c r="F73" i="11"/>
  <c r="E73" i="11"/>
  <c r="D73" i="11"/>
  <c r="C73" i="11"/>
  <c r="B73" i="11"/>
  <c r="AJ72" i="11"/>
  <c r="AC72" i="11"/>
  <c r="U72" i="11"/>
  <c r="S72" i="11"/>
  <c r="R72" i="11"/>
  <c r="V72" i="11" s="1"/>
  <c r="O72" i="11"/>
  <c r="N72" i="11"/>
  <c r="L72" i="11"/>
  <c r="K72" i="11"/>
  <c r="G72" i="11"/>
  <c r="G54" i="11" s="1"/>
  <c r="G52" i="11" s="1"/>
  <c r="F72" i="11"/>
  <c r="E72" i="11"/>
  <c r="D72" i="11"/>
  <c r="C72" i="11"/>
  <c r="B72" i="11"/>
  <c r="AJ71" i="11"/>
  <c r="AC71" i="11"/>
  <c r="W71" i="11"/>
  <c r="V71" i="11"/>
  <c r="U71" i="11"/>
  <c r="T71" i="11"/>
  <c r="S71" i="11"/>
  <c r="S54" i="11" s="1"/>
  <c r="R71" i="11"/>
  <c r="O71" i="11"/>
  <c r="M71" i="11"/>
  <c r="L71" i="11"/>
  <c r="K71" i="11"/>
  <c r="F71" i="11"/>
  <c r="E71" i="11"/>
  <c r="D71" i="11"/>
  <c r="C71" i="11"/>
  <c r="B71" i="11"/>
  <c r="AJ70" i="11"/>
  <c r="AC70" i="11"/>
  <c r="W70" i="11"/>
  <c r="V70" i="11"/>
  <c r="U70" i="11"/>
  <c r="T70" i="11"/>
  <c r="S70" i="11"/>
  <c r="R70" i="11"/>
  <c r="O70" i="11"/>
  <c r="M70" i="11"/>
  <c r="M54" i="11" s="1"/>
  <c r="L70" i="11"/>
  <c r="K70" i="11"/>
  <c r="K54" i="11" s="1"/>
  <c r="F70" i="11"/>
  <c r="E70" i="11"/>
  <c r="E54" i="11" s="1"/>
  <c r="E52" i="11" s="1"/>
  <c r="E11" i="11" s="1"/>
  <c r="E10" i="11" s="1"/>
  <c r="E7" i="11" s="1"/>
  <c r="D70" i="11"/>
  <c r="D54" i="11" s="1"/>
  <c r="C70" i="11"/>
  <c r="B70" i="11"/>
  <c r="AJ69" i="11"/>
  <c r="AC69" i="11"/>
  <c r="X69" i="11"/>
  <c r="AE69" i="11" s="1"/>
  <c r="V69" i="11"/>
  <c r="O69" i="11"/>
  <c r="Q69" i="11" s="1"/>
  <c r="J69" i="11"/>
  <c r="H69" i="11"/>
  <c r="AJ68" i="11"/>
  <c r="AC68" i="11"/>
  <c r="V68" i="11"/>
  <c r="O68" i="11"/>
  <c r="H68" i="11"/>
  <c r="AL68" i="11" s="1"/>
  <c r="AL67" i="11"/>
  <c r="AJ67" i="11"/>
  <c r="AC67" i="11"/>
  <c r="V67" i="11"/>
  <c r="O67" i="11"/>
  <c r="J67" i="11"/>
  <c r="Q67" i="11" s="1"/>
  <c r="X67" i="11" s="1"/>
  <c r="AE67" i="11" s="1"/>
  <c r="H67" i="11"/>
  <c r="AJ66" i="11"/>
  <c r="AC66" i="11"/>
  <c r="V66" i="11"/>
  <c r="O66" i="11"/>
  <c r="H66" i="11"/>
  <c r="AL66" i="11" s="1"/>
  <c r="AJ65" i="11"/>
  <c r="AC65" i="11"/>
  <c r="X65" i="11"/>
  <c r="AE65" i="11" s="1"/>
  <c r="V65" i="11"/>
  <c r="O65" i="11"/>
  <c r="Q65" i="11" s="1"/>
  <c r="J65" i="11"/>
  <c r="H65" i="11"/>
  <c r="AJ64" i="11"/>
  <c r="AC64" i="11"/>
  <c r="V64" i="11"/>
  <c r="O64" i="11"/>
  <c r="H64" i="11"/>
  <c r="AL64" i="11" s="1"/>
  <c r="AL63" i="11"/>
  <c r="AJ63" i="11"/>
  <c r="AC63" i="11"/>
  <c r="V63" i="11"/>
  <c r="O63" i="11"/>
  <c r="J63" i="11"/>
  <c r="Q63" i="11" s="1"/>
  <c r="X63" i="11" s="1"/>
  <c r="AE63" i="11" s="1"/>
  <c r="H63" i="11"/>
  <c r="AJ62" i="11"/>
  <c r="AC62" i="11"/>
  <c r="V62" i="11"/>
  <c r="O62" i="11"/>
  <c r="H62" i="11"/>
  <c r="AL62" i="11" s="1"/>
  <c r="AJ61" i="11"/>
  <c r="AC61" i="11"/>
  <c r="X61" i="11"/>
  <c r="AE61" i="11" s="1"/>
  <c r="V61" i="11"/>
  <c r="O61" i="11"/>
  <c r="Q61" i="11" s="1"/>
  <c r="J61" i="11"/>
  <c r="H61" i="11"/>
  <c r="AJ60" i="11"/>
  <c r="AC60" i="11"/>
  <c r="V60" i="11"/>
  <c r="O60" i="11"/>
  <c r="H60" i="11"/>
  <c r="AL60" i="11" s="1"/>
  <c r="AL59" i="11"/>
  <c r="AJ59" i="11"/>
  <c r="AC59" i="11"/>
  <c r="V59" i="11"/>
  <c r="O59" i="11"/>
  <c r="J59" i="11"/>
  <c r="Q59" i="11" s="1"/>
  <c r="X59" i="11" s="1"/>
  <c r="AE59" i="11" s="1"/>
  <c r="AL58" i="11"/>
  <c r="O58" i="11"/>
  <c r="J58" i="11"/>
  <c r="H58" i="11"/>
  <c r="AJ57" i="11"/>
  <c r="AC57" i="11"/>
  <c r="X57" i="11"/>
  <c r="V57" i="11"/>
  <c r="Q57" i="11"/>
  <c r="O57" i="11"/>
  <c r="J57" i="11"/>
  <c r="H57" i="11"/>
  <c r="AJ56" i="11"/>
  <c r="AC56" i="11"/>
  <c r="AC54" i="11" s="1"/>
  <c r="V56" i="11"/>
  <c r="O56" i="11"/>
  <c r="H56" i="11"/>
  <c r="AJ55" i="11"/>
  <c r="AJ54" i="11" s="1"/>
  <c r="AC55" i="11"/>
  <c r="V55" i="11"/>
  <c r="O55" i="11"/>
  <c r="J55" i="11"/>
  <c r="Q55" i="11" s="1"/>
  <c r="X55" i="11" s="1"/>
  <c r="H55" i="11"/>
  <c r="AK54" i="11"/>
  <c r="AI54" i="11"/>
  <c r="AH54" i="11"/>
  <c r="AG54" i="11"/>
  <c r="AF54" i="11"/>
  <c r="AD54" i="11"/>
  <c r="AB54" i="11"/>
  <c r="AA54" i="11"/>
  <c r="Z54" i="11"/>
  <c r="Y54" i="11"/>
  <c r="W54" i="11"/>
  <c r="U54" i="11"/>
  <c r="T54" i="11"/>
  <c r="P54" i="11"/>
  <c r="P52" i="11" s="1"/>
  <c r="N54" i="11"/>
  <c r="L54" i="11"/>
  <c r="I54" i="11"/>
  <c r="I52" i="11" s="1"/>
  <c r="AJ53" i="11"/>
  <c r="AJ52" i="11" s="1"/>
  <c r="AI53" i="11"/>
  <c r="AI52" i="11" s="1"/>
  <c r="AH53" i="11"/>
  <c r="AH52" i="11" s="1"/>
  <c r="AG53" i="11"/>
  <c r="AF53" i="11"/>
  <c r="AF52" i="11" s="1"/>
  <c r="AB53" i="11"/>
  <c r="AA53" i="11"/>
  <c r="AA52" i="11" s="1"/>
  <c r="Z53" i="11"/>
  <c r="V53" i="11"/>
  <c r="O53" i="11"/>
  <c r="G53" i="11"/>
  <c r="F53" i="11"/>
  <c r="E53" i="11"/>
  <c r="D53" i="11"/>
  <c r="AK52" i="11"/>
  <c r="AD52" i="11"/>
  <c r="AB52" i="11"/>
  <c r="W52" i="11"/>
  <c r="N52" i="11"/>
  <c r="AJ51" i="11"/>
  <c r="AC51" i="11"/>
  <c r="V51" i="11"/>
  <c r="O51" i="11"/>
  <c r="H51" i="11"/>
  <c r="AI50" i="11"/>
  <c r="AH50" i="11"/>
  <c r="AG50" i="11"/>
  <c r="AF50" i="11"/>
  <c r="AJ50" i="11" s="1"/>
  <c r="AC50" i="11"/>
  <c r="AB50" i="11"/>
  <c r="AA50" i="11"/>
  <c r="Z50" i="11"/>
  <c r="Y50" i="11"/>
  <c r="U50" i="11"/>
  <c r="T50" i="11"/>
  <c r="S50" i="11"/>
  <c r="R50" i="11"/>
  <c r="V50" i="11" s="1"/>
  <c r="N50" i="11"/>
  <c r="O50" i="11" s="1"/>
  <c r="M50" i="11"/>
  <c r="L50" i="11"/>
  <c r="K50" i="11"/>
  <c r="G50" i="11"/>
  <c r="F50" i="11"/>
  <c r="E50" i="11"/>
  <c r="D50" i="11"/>
  <c r="V49" i="11"/>
  <c r="O49" i="11"/>
  <c r="H49" i="11"/>
  <c r="AL49" i="11" s="1"/>
  <c r="AL48" i="11"/>
  <c r="V48" i="11"/>
  <c r="O48" i="11"/>
  <c r="H48" i="11"/>
  <c r="V47" i="11"/>
  <c r="O47" i="11"/>
  <c r="H47" i="11"/>
  <c r="AL47" i="11" s="1"/>
  <c r="AL43" i="11" s="1"/>
  <c r="AL46" i="11"/>
  <c r="AJ46" i="11"/>
  <c r="AC46" i="11"/>
  <c r="X46" i="11"/>
  <c r="V46" i="11"/>
  <c r="Q46" i="11"/>
  <c r="O46" i="11"/>
  <c r="H46" i="11"/>
  <c r="AL45" i="11"/>
  <c r="AJ45" i="11"/>
  <c r="AC45" i="11"/>
  <c r="X45" i="11"/>
  <c r="V45" i="11"/>
  <c r="Q45" i="11"/>
  <c r="O45" i="11"/>
  <c r="H45" i="11"/>
  <c r="AL44" i="11"/>
  <c r="AJ44" i="11"/>
  <c r="AJ43" i="11" s="1"/>
  <c r="AC44" i="11"/>
  <c r="X44" i="11"/>
  <c r="X43" i="11" s="1"/>
  <c r="V44" i="11"/>
  <c r="Q44" i="11"/>
  <c r="O44" i="11"/>
  <c r="H44" i="11"/>
  <c r="H43" i="11" s="1"/>
  <c r="AK43" i="11"/>
  <c r="AI43" i="11"/>
  <c r="AH43" i="11"/>
  <c r="AG43" i="11"/>
  <c r="AF43" i="11"/>
  <c r="AE43" i="11"/>
  <c r="AD43" i="11"/>
  <c r="AC43" i="11"/>
  <c r="AB43" i="11"/>
  <c r="AA43" i="11"/>
  <c r="Z43" i="11"/>
  <c r="Y43" i="11"/>
  <c r="W43" i="11"/>
  <c r="V43" i="11"/>
  <c r="U43" i="11"/>
  <c r="T43" i="11"/>
  <c r="S43" i="11"/>
  <c r="R43" i="11"/>
  <c r="Q43" i="11"/>
  <c r="P43" i="11"/>
  <c r="O43" i="11"/>
  <c r="N43" i="11"/>
  <c r="M43" i="11"/>
  <c r="L43" i="11"/>
  <c r="K43" i="11"/>
  <c r="J43" i="11"/>
  <c r="I43" i="11"/>
  <c r="G43" i="11"/>
  <c r="F43" i="11"/>
  <c r="E43" i="11"/>
  <c r="D43" i="11"/>
  <c r="C43" i="11"/>
  <c r="AC42" i="11"/>
  <c r="V42" i="11"/>
  <c r="O42" i="11"/>
  <c r="AL42" i="11" s="1"/>
  <c r="AL41" i="11"/>
  <c r="AC41" i="11"/>
  <c r="V41" i="11"/>
  <c r="O41" i="11"/>
  <c r="AC40" i="11"/>
  <c r="V40" i="11"/>
  <c r="O40" i="11"/>
  <c r="AL40" i="11" s="1"/>
  <c r="AL39" i="11"/>
  <c r="AC39" i="11"/>
  <c r="V39" i="11"/>
  <c r="O39" i="11"/>
  <c r="H39" i="11"/>
  <c r="AC38" i="11"/>
  <c r="V38" i="11"/>
  <c r="O38" i="11"/>
  <c r="H38" i="11"/>
  <c r="AC37" i="11"/>
  <c r="AL37" i="11" s="1"/>
  <c r="V37" i="11"/>
  <c r="O37" i="11"/>
  <c r="H37" i="11"/>
  <c r="AC36" i="11"/>
  <c r="V36" i="11"/>
  <c r="O36" i="11"/>
  <c r="H36" i="11"/>
  <c r="AC35" i="11"/>
  <c r="V35" i="11"/>
  <c r="O35" i="11"/>
  <c r="H35" i="11"/>
  <c r="AL35" i="11" s="1"/>
  <c r="AL34" i="11"/>
  <c r="AC34" i="11"/>
  <c r="V34" i="11"/>
  <c r="O34" i="11"/>
  <c r="H34" i="11"/>
  <c r="AC33" i="11"/>
  <c r="V33" i="11"/>
  <c r="V24" i="11" s="1"/>
  <c r="O33" i="11"/>
  <c r="H33" i="11"/>
  <c r="AL33" i="11" s="1"/>
  <c r="AC32" i="11"/>
  <c r="V32" i="11"/>
  <c r="O32" i="11"/>
  <c r="H32" i="11"/>
  <c r="AL32" i="11" s="1"/>
  <c r="AL31" i="11"/>
  <c r="AC31" i="11"/>
  <c r="V31" i="11"/>
  <c r="O31" i="11"/>
  <c r="H31" i="11"/>
  <c r="AC30" i="11"/>
  <c r="V30" i="11"/>
  <c r="O30" i="11"/>
  <c r="H30" i="11"/>
  <c r="AL30" i="11" s="1"/>
  <c r="AC29" i="11"/>
  <c r="AL29" i="11" s="1"/>
  <c r="V29" i="11"/>
  <c r="O29" i="11"/>
  <c r="H29" i="11"/>
  <c r="AC28" i="11"/>
  <c r="V28" i="11"/>
  <c r="O28" i="11"/>
  <c r="H28" i="11"/>
  <c r="AC27" i="11"/>
  <c r="V27" i="11"/>
  <c r="O27" i="11"/>
  <c r="H27" i="11"/>
  <c r="AL26" i="11"/>
  <c r="AC26" i="11"/>
  <c r="V26" i="11"/>
  <c r="O26" i="11"/>
  <c r="AC25" i="11"/>
  <c r="V25" i="11"/>
  <c r="O25" i="11"/>
  <c r="AL25" i="11" s="1"/>
  <c r="AK24" i="11"/>
  <c r="AJ24" i="11"/>
  <c r="AI24" i="11"/>
  <c r="AH24" i="11"/>
  <c r="AG24" i="11"/>
  <c r="AF24" i="11"/>
  <c r="AF10" i="11" s="1"/>
  <c r="AF7" i="11" s="1"/>
  <c r="AE24" i="11"/>
  <c r="AD24" i="11"/>
  <c r="AB24" i="11"/>
  <c r="AA24" i="11"/>
  <c r="Z24" i="11"/>
  <c r="Y24" i="11"/>
  <c r="X24" i="11"/>
  <c r="W24" i="11"/>
  <c r="U24" i="11"/>
  <c r="T24" i="11"/>
  <c r="S24" i="11"/>
  <c r="R24" i="11"/>
  <c r="Q24" i="11"/>
  <c r="P24" i="11"/>
  <c r="N24" i="11"/>
  <c r="N10" i="11" s="1"/>
  <c r="M24" i="11"/>
  <c r="L24" i="11"/>
  <c r="K24" i="11"/>
  <c r="J24" i="11"/>
  <c r="I24" i="11"/>
  <c r="G24" i="11"/>
  <c r="F24" i="11"/>
  <c r="E24" i="11"/>
  <c r="D24" i="11"/>
  <c r="AJ23" i="11"/>
  <c r="AC23" i="11"/>
  <c r="V23" i="11"/>
  <c r="O23" i="11"/>
  <c r="H23" i="11"/>
  <c r="AL23" i="11" s="1"/>
  <c r="AJ22" i="11"/>
  <c r="AC22" i="11"/>
  <c r="V22" i="11"/>
  <c r="O22" i="11"/>
  <c r="H22" i="11"/>
  <c r="AL22" i="11" s="1"/>
  <c r="AL21" i="11"/>
  <c r="AJ21" i="11"/>
  <c r="AC21" i="11"/>
  <c r="V21" i="11"/>
  <c r="O21" i="11"/>
  <c r="H21" i="11"/>
  <c r="AJ20" i="11"/>
  <c r="AC20" i="11"/>
  <c r="V20" i="11"/>
  <c r="O20" i="11"/>
  <c r="H20" i="11"/>
  <c r="AL20" i="11" s="1"/>
  <c r="AJ19" i="11"/>
  <c r="AC19" i="11"/>
  <c r="V19" i="11"/>
  <c r="O19" i="11"/>
  <c r="H19" i="11"/>
  <c r="AJ18" i="11"/>
  <c r="AC18" i="11"/>
  <c r="V18" i="11"/>
  <c r="O18" i="11"/>
  <c r="H18" i="11"/>
  <c r="AL18" i="11" s="1"/>
  <c r="AL17" i="11"/>
  <c r="AJ17" i="11"/>
  <c r="AC17" i="11"/>
  <c r="V17" i="11"/>
  <c r="O17" i="11"/>
  <c r="H17" i="11"/>
  <c r="AJ16" i="11"/>
  <c r="AC16" i="11"/>
  <c r="AC12" i="11" s="1"/>
  <c r="V16" i="11"/>
  <c r="O16" i="11"/>
  <c r="H16" i="11"/>
  <c r="AJ15" i="11"/>
  <c r="AC15" i="11"/>
  <c r="V15" i="11"/>
  <c r="O15" i="11"/>
  <c r="H15" i="11"/>
  <c r="AL15" i="11" s="1"/>
  <c r="AJ14" i="11"/>
  <c r="AC14" i="11"/>
  <c r="V14" i="11"/>
  <c r="O14" i="11"/>
  <c r="H14" i="11"/>
  <c r="AL14" i="11" s="1"/>
  <c r="AL13" i="11"/>
  <c r="AJ13" i="11"/>
  <c r="AJ12" i="11" s="1"/>
  <c r="AC13" i="11"/>
  <c r="V13" i="11"/>
  <c r="V12" i="11" s="1"/>
  <c r="V10" i="11" s="1"/>
  <c r="O13" i="11"/>
  <c r="O12" i="11" s="1"/>
  <c r="H13" i="11"/>
  <c r="AK12" i="11"/>
  <c r="AK10" i="11" s="1"/>
  <c r="AI12" i="11"/>
  <c r="AI10" i="11" s="1"/>
  <c r="AH12" i="11"/>
  <c r="AG12" i="11"/>
  <c r="AF12" i="11"/>
  <c r="AE12" i="11"/>
  <c r="AD12" i="11"/>
  <c r="AB12" i="11"/>
  <c r="AB10" i="11" s="1"/>
  <c r="AB7" i="11" s="1"/>
  <c r="AA12" i="11"/>
  <c r="AA10" i="11" s="1"/>
  <c r="AA7" i="11" s="1"/>
  <c r="Z12" i="11"/>
  <c r="Y12" i="11"/>
  <c r="X12" i="11"/>
  <c r="W12" i="11"/>
  <c r="U12" i="11"/>
  <c r="U10" i="11" s="1"/>
  <c r="T12" i="11"/>
  <c r="T10" i="11" s="1"/>
  <c r="T7" i="11" s="1"/>
  <c r="S12" i="11"/>
  <c r="S10" i="11" s="1"/>
  <c r="R12" i="11"/>
  <c r="R10" i="11" s="1"/>
  <c r="Q12" i="11"/>
  <c r="P12" i="11"/>
  <c r="N12" i="11"/>
  <c r="M12" i="11"/>
  <c r="M10" i="11" s="1"/>
  <c r="L12" i="11"/>
  <c r="L10" i="11" s="1"/>
  <c r="K12" i="11"/>
  <c r="K10" i="11" s="1"/>
  <c r="J12" i="11"/>
  <c r="I12" i="11"/>
  <c r="I10" i="11" s="1"/>
  <c r="G12" i="11"/>
  <c r="F12" i="11"/>
  <c r="E12" i="11"/>
  <c r="D12" i="11"/>
  <c r="C12" i="11"/>
  <c r="C10" i="11" s="1"/>
  <c r="AJ11" i="11"/>
  <c r="AC11" i="11"/>
  <c r="V11" i="11"/>
  <c r="O11" i="11"/>
  <c r="G11" i="11"/>
  <c r="AH10" i="11"/>
  <c r="AH7" i="11" s="1"/>
  <c r="AG10" i="11"/>
  <c r="Z10" i="11"/>
  <c r="Y10" i="11"/>
  <c r="W10" i="11"/>
  <c r="Q10" i="11"/>
  <c r="P10" i="11"/>
  <c r="G10" i="11"/>
  <c r="G7" i="11" s="1"/>
  <c r="AK54" i="10"/>
  <c r="AJ54" i="10"/>
  <c r="AI54" i="10"/>
  <c r="AH54" i="10"/>
  <c r="AG54" i="10"/>
  <c r="AF54" i="10"/>
  <c r="AD54" i="10"/>
  <c r="AC54" i="10"/>
  <c r="AB54" i="10"/>
  <c r="AA54" i="10"/>
  <c r="Z54" i="10"/>
  <c r="Y54" i="10"/>
  <c r="P54" i="10"/>
  <c r="P52" i="10" s="1"/>
  <c r="M54" i="10"/>
  <c r="I54" i="10"/>
  <c r="AL85" i="10"/>
  <c r="AL86" i="10"/>
  <c r="AL87" i="10"/>
  <c r="AL88" i="10"/>
  <c r="AC79" i="10"/>
  <c r="AC80" i="10"/>
  <c r="AC81" i="10"/>
  <c r="AC82" i="10"/>
  <c r="AC83" i="10"/>
  <c r="AC84" i="10"/>
  <c r="AC85" i="10"/>
  <c r="AC86" i="10"/>
  <c r="AC87" i="10"/>
  <c r="AC88" i="10"/>
  <c r="V84" i="10"/>
  <c r="V85" i="10"/>
  <c r="V86" i="10"/>
  <c r="V87" i="10"/>
  <c r="V88" i="10"/>
  <c r="O87" i="10"/>
  <c r="O88" i="10"/>
  <c r="AL44" i="8"/>
  <c r="AL40" i="8"/>
  <c r="AL83" i="9"/>
  <c r="AL84" i="9"/>
  <c r="O41" i="10"/>
  <c r="O42" i="10"/>
  <c r="V40" i="10"/>
  <c r="V41" i="10"/>
  <c r="V42" i="10"/>
  <c r="AC28" i="10"/>
  <c r="AC29" i="10"/>
  <c r="AC30" i="10"/>
  <c r="AC31" i="10"/>
  <c r="AC32" i="10"/>
  <c r="AC33" i="10"/>
  <c r="AC34" i="10"/>
  <c r="AC35" i="10"/>
  <c r="AC36" i="10"/>
  <c r="AC37" i="10"/>
  <c r="AC38" i="10"/>
  <c r="AC39" i="10"/>
  <c r="AC40" i="10"/>
  <c r="AC41" i="10"/>
  <c r="AC42" i="10"/>
  <c r="AC26" i="10"/>
  <c r="AC27" i="10"/>
  <c r="AC25" i="10"/>
  <c r="AC13" i="10"/>
  <c r="AC14" i="10"/>
  <c r="AC15" i="10"/>
  <c r="AC16" i="10"/>
  <c r="AC17" i="10"/>
  <c r="AC18" i="10"/>
  <c r="AC19" i="10"/>
  <c r="AC20" i="10"/>
  <c r="AC21" i="10"/>
  <c r="AC22" i="10"/>
  <c r="AC23" i="10"/>
  <c r="AK24" i="10"/>
  <c r="AJ24" i="10"/>
  <c r="AI24" i="10"/>
  <c r="AH24" i="10"/>
  <c r="AG24" i="10"/>
  <c r="AF24" i="10"/>
  <c r="AE24" i="10"/>
  <c r="AD24" i="10"/>
  <c r="AB24" i="10"/>
  <c r="AA24" i="10"/>
  <c r="Z24" i="10"/>
  <c r="Y24" i="10"/>
  <c r="X24" i="10"/>
  <c r="W24" i="10"/>
  <c r="U24" i="10"/>
  <c r="T24" i="10"/>
  <c r="S24" i="10"/>
  <c r="R24" i="10"/>
  <c r="Q24" i="10"/>
  <c r="P24" i="10"/>
  <c r="N24" i="10"/>
  <c r="M24" i="10"/>
  <c r="L24" i="10"/>
  <c r="K24" i="10"/>
  <c r="J24" i="10"/>
  <c r="I24" i="10"/>
  <c r="G24" i="10"/>
  <c r="F24" i="10"/>
  <c r="E24" i="10"/>
  <c r="D24" i="10"/>
  <c r="AJ116" i="10"/>
  <c r="AC116" i="10"/>
  <c r="V116" i="10"/>
  <c r="O116" i="10"/>
  <c r="H116" i="10"/>
  <c r="AJ115" i="10"/>
  <c r="AC115" i="10"/>
  <c r="V115" i="10"/>
  <c r="O115" i="10"/>
  <c r="H115" i="10"/>
  <c r="J115" i="10" s="1"/>
  <c r="AJ114" i="10"/>
  <c r="AC114" i="10"/>
  <c r="V114" i="10"/>
  <c r="O114" i="10"/>
  <c r="H114" i="10"/>
  <c r="AJ113" i="10"/>
  <c r="AC113" i="10"/>
  <c r="V113" i="10"/>
  <c r="O113" i="10"/>
  <c r="J113" i="10"/>
  <c r="H113" i="10"/>
  <c r="AJ112" i="10"/>
  <c r="AC112" i="10"/>
  <c r="U112" i="10"/>
  <c r="T112" i="10"/>
  <c r="S112" i="10"/>
  <c r="R112" i="10"/>
  <c r="N112" i="10"/>
  <c r="M112" i="10"/>
  <c r="K112" i="10"/>
  <c r="F112" i="10"/>
  <c r="H112" i="10" s="1"/>
  <c r="E112" i="10"/>
  <c r="D112" i="10"/>
  <c r="AJ111" i="10"/>
  <c r="AC111" i="10"/>
  <c r="U111" i="10"/>
  <c r="T111" i="10"/>
  <c r="S111" i="10"/>
  <c r="R111" i="10"/>
  <c r="N111" i="10"/>
  <c r="M111" i="10"/>
  <c r="L111" i="10"/>
  <c r="K111" i="10"/>
  <c r="G111" i="10"/>
  <c r="F111" i="10"/>
  <c r="E111" i="10"/>
  <c r="D111" i="10"/>
  <c r="AJ110" i="10"/>
  <c r="AC110" i="10"/>
  <c r="U110" i="10"/>
  <c r="T110" i="10"/>
  <c r="S110" i="10"/>
  <c r="R110" i="10"/>
  <c r="N110" i="10"/>
  <c r="M110" i="10"/>
  <c r="L110" i="10"/>
  <c r="K110" i="10"/>
  <c r="G110" i="10"/>
  <c r="F110" i="10"/>
  <c r="D110" i="10"/>
  <c r="AJ109" i="10"/>
  <c r="AC109" i="10"/>
  <c r="U109" i="10"/>
  <c r="T109" i="10"/>
  <c r="S109" i="10"/>
  <c r="R109" i="10"/>
  <c r="N109" i="10"/>
  <c r="L109" i="10"/>
  <c r="K109" i="10"/>
  <c r="O109" i="10" s="1"/>
  <c r="J109" i="10"/>
  <c r="E109" i="10"/>
  <c r="D109" i="10"/>
  <c r="AJ108" i="10"/>
  <c r="AC108" i="10"/>
  <c r="U108" i="10"/>
  <c r="T108" i="10"/>
  <c r="S108" i="10"/>
  <c r="R108" i="10"/>
  <c r="N108" i="10"/>
  <c r="L108" i="10"/>
  <c r="K108" i="10"/>
  <c r="F108" i="10"/>
  <c r="H108" i="10" s="1"/>
  <c r="J108" i="10" s="1"/>
  <c r="AJ107" i="10"/>
  <c r="AC107" i="10"/>
  <c r="U107" i="10"/>
  <c r="T107" i="10"/>
  <c r="S107" i="10"/>
  <c r="R107" i="10"/>
  <c r="N107" i="10"/>
  <c r="M107" i="10"/>
  <c r="L107" i="10"/>
  <c r="O107" i="10" s="1"/>
  <c r="K107" i="10"/>
  <c r="F107" i="10"/>
  <c r="D107" i="10"/>
  <c r="AJ106" i="10"/>
  <c r="AC106" i="10"/>
  <c r="U106" i="10"/>
  <c r="T106" i="10"/>
  <c r="S106" i="10"/>
  <c r="R106" i="10"/>
  <c r="N106" i="10"/>
  <c r="M106" i="10"/>
  <c r="L106" i="10"/>
  <c r="K106" i="10"/>
  <c r="G106" i="10"/>
  <c r="E106" i="10"/>
  <c r="D106" i="10"/>
  <c r="AJ105" i="10"/>
  <c r="AC105" i="10"/>
  <c r="V105" i="10"/>
  <c r="O105" i="10"/>
  <c r="H105" i="10"/>
  <c r="AJ104" i="10"/>
  <c r="AC104" i="10"/>
  <c r="U104" i="10"/>
  <c r="T104" i="10"/>
  <c r="S104" i="10"/>
  <c r="R104" i="10"/>
  <c r="O104" i="10"/>
  <c r="M104" i="10"/>
  <c r="K104" i="10"/>
  <c r="F104" i="10"/>
  <c r="D104" i="10"/>
  <c r="AJ103" i="10"/>
  <c r="AC103" i="10"/>
  <c r="T103" i="10"/>
  <c r="R103" i="10"/>
  <c r="N103" i="10"/>
  <c r="L103" i="10"/>
  <c r="K103" i="10"/>
  <c r="O103" i="10" s="1"/>
  <c r="E103" i="10"/>
  <c r="H103" i="10" s="1"/>
  <c r="AJ102" i="10"/>
  <c r="AC102" i="10"/>
  <c r="U102" i="10"/>
  <c r="T102" i="10"/>
  <c r="S102" i="10"/>
  <c r="R102" i="10"/>
  <c r="N102" i="10"/>
  <c r="M102" i="10"/>
  <c r="K102" i="10"/>
  <c r="G102" i="10"/>
  <c r="F102" i="10"/>
  <c r="AJ101" i="10"/>
  <c r="AC101" i="10"/>
  <c r="U101" i="10"/>
  <c r="T101" i="10"/>
  <c r="S101" i="10"/>
  <c r="R101" i="10"/>
  <c r="N101" i="10"/>
  <c r="M101" i="10"/>
  <c r="L101" i="10"/>
  <c r="K101" i="10"/>
  <c r="G101" i="10"/>
  <c r="F101" i="10"/>
  <c r="D101" i="10"/>
  <c r="H101" i="10" s="1"/>
  <c r="AJ100" i="10"/>
  <c r="AC100" i="10"/>
  <c r="U100" i="10"/>
  <c r="T100" i="10"/>
  <c r="S100" i="10"/>
  <c r="R100" i="10"/>
  <c r="N100" i="10"/>
  <c r="M100" i="10"/>
  <c r="L100" i="10"/>
  <c r="K100" i="10"/>
  <c r="F100" i="10"/>
  <c r="H100" i="10" s="1"/>
  <c r="AJ99" i="10"/>
  <c r="AC99" i="10"/>
  <c r="U99" i="10"/>
  <c r="T99" i="10"/>
  <c r="S99" i="10"/>
  <c r="R99" i="10"/>
  <c r="M99" i="10"/>
  <c r="K99" i="10"/>
  <c r="F99" i="10"/>
  <c r="D99" i="10"/>
  <c r="AJ98" i="10"/>
  <c r="AC98" i="10"/>
  <c r="U98" i="10"/>
  <c r="T98" i="10"/>
  <c r="S98" i="10"/>
  <c r="R98" i="10"/>
  <c r="N98" i="10"/>
  <c r="L98" i="10"/>
  <c r="K98" i="10"/>
  <c r="F98" i="10"/>
  <c r="D98" i="10"/>
  <c r="AJ97" i="10"/>
  <c r="AC97" i="10"/>
  <c r="U97" i="10"/>
  <c r="T97" i="10"/>
  <c r="S97" i="10"/>
  <c r="R97" i="10"/>
  <c r="O97" i="10"/>
  <c r="J97" i="10"/>
  <c r="H97" i="10"/>
  <c r="AJ96" i="10"/>
  <c r="AC96" i="10"/>
  <c r="T96" i="10"/>
  <c r="R96" i="10"/>
  <c r="O96" i="10"/>
  <c r="H96" i="10"/>
  <c r="J96" i="10" s="1"/>
  <c r="AJ95" i="10"/>
  <c r="AC95" i="10"/>
  <c r="V95" i="10"/>
  <c r="O95" i="10"/>
  <c r="H95" i="10"/>
  <c r="AJ94" i="10"/>
  <c r="AC94" i="10"/>
  <c r="U94" i="10"/>
  <c r="T94" i="10"/>
  <c r="S94" i="10"/>
  <c r="N94" i="10"/>
  <c r="M94" i="10"/>
  <c r="L94" i="10"/>
  <c r="H94" i="10"/>
  <c r="J94" i="10" s="1"/>
  <c r="AJ93" i="10"/>
  <c r="AC93" i="10"/>
  <c r="U93" i="10"/>
  <c r="T93" i="10"/>
  <c r="S93" i="10"/>
  <c r="N93" i="10"/>
  <c r="M93" i="10"/>
  <c r="K93" i="10"/>
  <c r="O93" i="10" s="1"/>
  <c r="H93" i="10"/>
  <c r="J93" i="10" s="1"/>
  <c r="AJ92" i="10"/>
  <c r="AC92" i="10"/>
  <c r="U92" i="10"/>
  <c r="S92" i="10"/>
  <c r="R92" i="10"/>
  <c r="O92" i="10"/>
  <c r="E92" i="10"/>
  <c r="D92" i="10"/>
  <c r="AJ91" i="10"/>
  <c r="AC91" i="10"/>
  <c r="U91" i="10"/>
  <c r="T91" i="10"/>
  <c r="S91" i="10"/>
  <c r="R91" i="10"/>
  <c r="N91" i="10"/>
  <c r="M91" i="10"/>
  <c r="L91" i="10"/>
  <c r="K91" i="10"/>
  <c r="G91" i="10"/>
  <c r="D91" i="10"/>
  <c r="AJ90" i="10"/>
  <c r="AC90" i="10"/>
  <c r="U90" i="10"/>
  <c r="R90" i="10"/>
  <c r="O90" i="10"/>
  <c r="H90" i="10"/>
  <c r="J90" i="10" s="1"/>
  <c r="Q90" i="10" s="1"/>
  <c r="AK89" i="10"/>
  <c r="AI89" i="10"/>
  <c r="AH89" i="10"/>
  <c r="AG89" i="10"/>
  <c r="AF89" i="10"/>
  <c r="AD89" i="10"/>
  <c r="AB89" i="10"/>
  <c r="AA89" i="10"/>
  <c r="Z89" i="10"/>
  <c r="Y89" i="10"/>
  <c r="W89" i="10"/>
  <c r="P89" i="10"/>
  <c r="I89" i="10"/>
  <c r="O86" i="10"/>
  <c r="O85" i="10"/>
  <c r="H85" i="10"/>
  <c r="O84" i="10"/>
  <c r="H84" i="10"/>
  <c r="AL84" i="10" s="1"/>
  <c r="V83" i="10"/>
  <c r="O83" i="10"/>
  <c r="H83" i="10"/>
  <c r="V82" i="10"/>
  <c r="H82" i="10"/>
  <c r="AL82" i="10" s="1"/>
  <c r="V81" i="10"/>
  <c r="O81" i="10"/>
  <c r="AL81" i="10" s="1"/>
  <c r="J81" i="10"/>
  <c r="AJ80" i="10"/>
  <c r="V80" i="10"/>
  <c r="O80" i="10"/>
  <c r="H80" i="10"/>
  <c r="AJ79" i="10"/>
  <c r="V79" i="10"/>
  <c r="O79" i="10"/>
  <c r="H79" i="10"/>
  <c r="AJ78" i="10"/>
  <c r="AC78" i="10"/>
  <c r="V78" i="10"/>
  <c r="O78" i="10"/>
  <c r="J78" i="10"/>
  <c r="Q78" i="10" s="1"/>
  <c r="X78" i="10" s="1"/>
  <c r="AE78" i="10" s="1"/>
  <c r="H78" i="10"/>
  <c r="AJ77" i="10"/>
  <c r="AC77" i="10"/>
  <c r="V77" i="10"/>
  <c r="O77" i="10"/>
  <c r="H77" i="10"/>
  <c r="AJ76" i="10"/>
  <c r="AC76" i="10"/>
  <c r="V76" i="10"/>
  <c r="O76" i="10"/>
  <c r="H76" i="10"/>
  <c r="AJ75" i="10"/>
  <c r="AC75" i="10"/>
  <c r="V75" i="10"/>
  <c r="O75" i="10"/>
  <c r="H75" i="10"/>
  <c r="AJ74" i="10"/>
  <c r="AC74" i="10"/>
  <c r="V74" i="10"/>
  <c r="O74" i="10"/>
  <c r="H74" i="10"/>
  <c r="AL74" i="10" s="1"/>
  <c r="AJ73" i="10"/>
  <c r="W73" i="10"/>
  <c r="V73" i="10"/>
  <c r="U73" i="10"/>
  <c r="T73" i="10"/>
  <c r="S73" i="10"/>
  <c r="R73" i="10"/>
  <c r="N73" i="10"/>
  <c r="N54" i="10" s="1"/>
  <c r="M73" i="10"/>
  <c r="L73" i="10"/>
  <c r="K73" i="10"/>
  <c r="G73" i="10"/>
  <c r="F73" i="10"/>
  <c r="E73" i="10"/>
  <c r="D73" i="10"/>
  <c r="C73" i="10"/>
  <c r="B73" i="10"/>
  <c r="AJ72" i="10"/>
  <c r="AC72" i="10"/>
  <c r="U72" i="10"/>
  <c r="S72" i="10"/>
  <c r="R72" i="10"/>
  <c r="N72" i="10"/>
  <c r="L72" i="10"/>
  <c r="K72" i="10"/>
  <c r="K54" i="10" s="1"/>
  <c r="G72" i="10"/>
  <c r="G54" i="10" s="1"/>
  <c r="F72" i="10"/>
  <c r="E72" i="10"/>
  <c r="D72" i="10"/>
  <c r="C72" i="10"/>
  <c r="B72" i="10"/>
  <c r="AJ71" i="10"/>
  <c r="AC71" i="10"/>
  <c r="W71" i="10"/>
  <c r="V71" i="10"/>
  <c r="U71" i="10"/>
  <c r="T71" i="10"/>
  <c r="S71" i="10"/>
  <c r="R71" i="10"/>
  <c r="M71" i="10"/>
  <c r="L71" i="10"/>
  <c r="K71" i="10"/>
  <c r="F71" i="10"/>
  <c r="E71" i="10"/>
  <c r="D71" i="10"/>
  <c r="C71" i="10"/>
  <c r="B71" i="10"/>
  <c r="AJ70" i="10"/>
  <c r="AC70" i="10"/>
  <c r="W70" i="10"/>
  <c r="W54" i="10" s="1"/>
  <c r="V70" i="10"/>
  <c r="U70" i="10"/>
  <c r="U54" i="10" s="1"/>
  <c r="T70" i="10"/>
  <c r="T54" i="10" s="1"/>
  <c r="S70" i="10"/>
  <c r="S54" i="10" s="1"/>
  <c r="R70" i="10"/>
  <c r="R54" i="10" s="1"/>
  <c r="M70" i="10"/>
  <c r="L70" i="10"/>
  <c r="L54" i="10" s="1"/>
  <c r="K70" i="10"/>
  <c r="F70" i="10"/>
  <c r="F54" i="10" s="1"/>
  <c r="E70" i="10"/>
  <c r="E54" i="10" s="1"/>
  <c r="D70" i="10"/>
  <c r="D54" i="10" s="1"/>
  <c r="C70" i="10"/>
  <c r="C54" i="10" s="1"/>
  <c r="B70" i="10"/>
  <c r="AJ69" i="10"/>
  <c r="AC69" i="10"/>
  <c r="V69" i="10"/>
  <c r="O69" i="10"/>
  <c r="H69" i="10"/>
  <c r="AJ68" i="10"/>
  <c r="AC68" i="10"/>
  <c r="V68" i="10"/>
  <c r="O68" i="10"/>
  <c r="H68" i="10"/>
  <c r="AJ67" i="10"/>
  <c r="AC67" i="10"/>
  <c r="V67" i="10"/>
  <c r="O67" i="10"/>
  <c r="H67" i="10"/>
  <c r="J67" i="10" s="1"/>
  <c r="AJ66" i="10"/>
  <c r="AC66" i="10"/>
  <c r="V66" i="10"/>
  <c r="O66" i="10"/>
  <c r="H66" i="10"/>
  <c r="AJ65" i="10"/>
  <c r="AC65" i="10"/>
  <c r="V65" i="10"/>
  <c r="O65" i="10"/>
  <c r="H65" i="10"/>
  <c r="AJ64" i="10"/>
  <c r="AC64" i="10"/>
  <c r="V64" i="10"/>
  <c r="O64" i="10"/>
  <c r="H64" i="10"/>
  <c r="AJ63" i="10"/>
  <c r="AC63" i="10"/>
  <c r="V63" i="10"/>
  <c r="O63" i="10"/>
  <c r="H63" i="10"/>
  <c r="J63" i="10" s="1"/>
  <c r="Q63" i="10" s="1"/>
  <c r="X63" i="10" s="1"/>
  <c r="AE63" i="10" s="1"/>
  <c r="AJ62" i="10"/>
  <c r="AC62" i="10"/>
  <c r="V62" i="10"/>
  <c r="O62" i="10"/>
  <c r="H62" i="10"/>
  <c r="AJ61" i="10"/>
  <c r="AC61" i="10"/>
  <c r="V61" i="10"/>
  <c r="O61" i="10"/>
  <c r="H61" i="10"/>
  <c r="AJ60" i="10"/>
  <c r="AC60" i="10"/>
  <c r="V60" i="10"/>
  <c r="O60" i="10"/>
  <c r="H60" i="10"/>
  <c r="AJ59" i="10"/>
  <c r="AC59" i="10"/>
  <c r="V59" i="10"/>
  <c r="O59" i="10"/>
  <c r="J59" i="10"/>
  <c r="O58" i="10"/>
  <c r="H58" i="10"/>
  <c r="AJ57" i="10"/>
  <c r="AC57" i="10"/>
  <c r="V57" i="10"/>
  <c r="O57" i="10"/>
  <c r="H57" i="10"/>
  <c r="J57" i="10" s="1"/>
  <c r="AJ56" i="10"/>
  <c r="AC56" i="10"/>
  <c r="V56" i="10"/>
  <c r="O56" i="10"/>
  <c r="H56" i="10"/>
  <c r="AJ55" i="10"/>
  <c r="AC55" i="10"/>
  <c r="V55" i="10"/>
  <c r="O55" i="10"/>
  <c r="J55" i="10"/>
  <c r="H55" i="10"/>
  <c r="AD52" i="10"/>
  <c r="AI53" i="10"/>
  <c r="AH53" i="10"/>
  <c r="AH52" i="10" s="1"/>
  <c r="AG53" i="10"/>
  <c r="AF53" i="10"/>
  <c r="AB53" i="10"/>
  <c r="AB52" i="10" s="1"/>
  <c r="AA53" i="10"/>
  <c r="Z53" i="10"/>
  <c r="V53" i="10"/>
  <c r="O53" i="10"/>
  <c r="G53" i="10"/>
  <c r="F53" i="10"/>
  <c r="E53" i="10"/>
  <c r="D53" i="10"/>
  <c r="AK52" i="10"/>
  <c r="AJ51" i="10"/>
  <c r="AC51" i="10"/>
  <c r="V51" i="10"/>
  <c r="O51" i="10"/>
  <c r="H51" i="10"/>
  <c r="AI50" i="10"/>
  <c r="AH50" i="10"/>
  <c r="AG50" i="10"/>
  <c r="AF50" i="10"/>
  <c r="AB50" i="10"/>
  <c r="AA50" i="10"/>
  <c r="Z50" i="10"/>
  <c r="Y50" i="10"/>
  <c r="U50" i="10"/>
  <c r="T50" i="10"/>
  <c r="S50" i="10"/>
  <c r="R50" i="10"/>
  <c r="N50" i="10"/>
  <c r="M50" i="10"/>
  <c r="L50" i="10"/>
  <c r="K50" i="10"/>
  <c r="G50" i="10"/>
  <c r="F50" i="10"/>
  <c r="E50" i="10"/>
  <c r="D50" i="10"/>
  <c r="V49" i="10"/>
  <c r="O49" i="10"/>
  <c r="H49" i="10"/>
  <c r="V48" i="10"/>
  <c r="O48" i="10"/>
  <c r="H48" i="10"/>
  <c r="V47" i="10"/>
  <c r="O47" i="10"/>
  <c r="H47" i="10"/>
  <c r="AJ46" i="10"/>
  <c r="AC46" i="10"/>
  <c r="V46" i="10"/>
  <c r="O46" i="10"/>
  <c r="Q46" i="10" s="1"/>
  <c r="H46" i="10"/>
  <c r="AJ45" i="10"/>
  <c r="AC45" i="10"/>
  <c r="V45" i="10"/>
  <c r="O45" i="10"/>
  <c r="Q45" i="10" s="1"/>
  <c r="X45" i="10" s="1"/>
  <c r="H45" i="10"/>
  <c r="AJ44" i="10"/>
  <c r="AC44" i="10"/>
  <c r="V44" i="10"/>
  <c r="O44" i="10"/>
  <c r="H44" i="10"/>
  <c r="AK43" i="10"/>
  <c r="AI43" i="10"/>
  <c r="AH43" i="10"/>
  <c r="AG43" i="10"/>
  <c r="AF43" i="10"/>
  <c r="AE43" i="10"/>
  <c r="AD43" i="10"/>
  <c r="AC43" i="10"/>
  <c r="AB43" i="10"/>
  <c r="AA43" i="10"/>
  <c r="Z43" i="10"/>
  <c r="Y43" i="10"/>
  <c r="Y10" i="10" s="1"/>
  <c r="W43" i="10"/>
  <c r="U43" i="10"/>
  <c r="T43" i="10"/>
  <c r="S43" i="10"/>
  <c r="R43" i="10"/>
  <c r="P43" i="10"/>
  <c r="P10" i="10" s="1"/>
  <c r="N43" i="10"/>
  <c r="M43" i="10"/>
  <c r="L43" i="10"/>
  <c r="K43" i="10"/>
  <c r="J43" i="10"/>
  <c r="I43" i="10"/>
  <c r="G43" i="10"/>
  <c r="F43" i="10"/>
  <c r="E43" i="10"/>
  <c r="D43" i="10"/>
  <c r="C43" i="10"/>
  <c r="O40" i="10"/>
  <c r="V39" i="10"/>
  <c r="O39" i="10"/>
  <c r="H39" i="10"/>
  <c r="V38" i="10"/>
  <c r="O38" i="10"/>
  <c r="H38" i="10"/>
  <c r="V37" i="10"/>
  <c r="O37" i="10"/>
  <c r="H37" i="10"/>
  <c r="V36" i="10"/>
  <c r="O36" i="10"/>
  <c r="H36" i="10"/>
  <c r="V35" i="10"/>
  <c r="O35" i="10"/>
  <c r="H35" i="10"/>
  <c r="V34" i="10"/>
  <c r="O34" i="10"/>
  <c r="H34" i="10"/>
  <c r="V33" i="10"/>
  <c r="O33" i="10"/>
  <c r="H33" i="10"/>
  <c r="V32" i="10"/>
  <c r="O32" i="10"/>
  <c r="H32" i="10"/>
  <c r="V31" i="10"/>
  <c r="O31" i="10"/>
  <c r="H31" i="10"/>
  <c r="V30" i="10"/>
  <c r="O30" i="10"/>
  <c r="H30" i="10"/>
  <c r="V29" i="10"/>
  <c r="O29" i="10"/>
  <c r="H29" i="10"/>
  <c r="V28" i="10"/>
  <c r="O28" i="10"/>
  <c r="H28" i="10"/>
  <c r="V27" i="10"/>
  <c r="O27" i="10"/>
  <c r="H27" i="10"/>
  <c r="V26" i="10"/>
  <c r="O26" i="10"/>
  <c r="V25" i="10"/>
  <c r="O25" i="10"/>
  <c r="AJ23" i="10"/>
  <c r="V23" i="10"/>
  <c r="O23" i="10"/>
  <c r="H23" i="10"/>
  <c r="AJ22" i="10"/>
  <c r="V22" i="10"/>
  <c r="O22" i="10"/>
  <c r="H22" i="10"/>
  <c r="AJ21" i="10"/>
  <c r="V21" i="10"/>
  <c r="O21" i="10"/>
  <c r="H21" i="10"/>
  <c r="AJ20" i="10"/>
  <c r="V20" i="10"/>
  <c r="O20" i="10"/>
  <c r="H20" i="10"/>
  <c r="AJ19" i="10"/>
  <c r="V19" i="10"/>
  <c r="O19" i="10"/>
  <c r="H19" i="10"/>
  <c r="AJ18" i="10"/>
  <c r="V18" i="10"/>
  <c r="O18" i="10"/>
  <c r="H18" i="10"/>
  <c r="AJ17" i="10"/>
  <c r="V17" i="10"/>
  <c r="O17" i="10"/>
  <c r="H17" i="10"/>
  <c r="AJ16" i="10"/>
  <c r="V16" i="10"/>
  <c r="O16" i="10"/>
  <c r="H16" i="10"/>
  <c r="AJ15" i="10"/>
  <c r="V15" i="10"/>
  <c r="O15" i="10"/>
  <c r="H15" i="10"/>
  <c r="AJ14" i="10"/>
  <c r="V14" i="10"/>
  <c r="O14" i="10"/>
  <c r="H14" i="10"/>
  <c r="AJ13" i="10"/>
  <c r="AJ12" i="10" s="1"/>
  <c r="V13" i="10"/>
  <c r="O13" i="10"/>
  <c r="O12" i="10" s="1"/>
  <c r="H13" i="10"/>
  <c r="AK12" i="10"/>
  <c r="AI12" i="10"/>
  <c r="AH12" i="10"/>
  <c r="AG12" i="10"/>
  <c r="AF12" i="10"/>
  <c r="AF10" i="10" s="1"/>
  <c r="AE12" i="10"/>
  <c r="AD12" i="10"/>
  <c r="AB12" i="10"/>
  <c r="AA12" i="10"/>
  <c r="Z12" i="10"/>
  <c r="Y12" i="10"/>
  <c r="X12" i="10"/>
  <c r="W12" i="10"/>
  <c r="U12" i="10"/>
  <c r="T12" i="10"/>
  <c r="T10" i="10" s="1"/>
  <c r="S12" i="10"/>
  <c r="R12" i="10"/>
  <c r="Q12" i="10"/>
  <c r="P12" i="10"/>
  <c r="N12" i="10"/>
  <c r="N10" i="10" s="1"/>
  <c r="M12" i="10"/>
  <c r="M10" i="10" s="1"/>
  <c r="L12" i="10"/>
  <c r="L10" i="10" s="1"/>
  <c r="K12" i="10"/>
  <c r="K10" i="10" s="1"/>
  <c r="J12" i="10"/>
  <c r="I12" i="10"/>
  <c r="G12" i="10"/>
  <c r="F12" i="10"/>
  <c r="E12" i="10"/>
  <c r="D12" i="10"/>
  <c r="C12" i="10"/>
  <c r="C10" i="10" s="1"/>
  <c r="AJ11" i="10"/>
  <c r="AC11" i="10"/>
  <c r="O11" i="10"/>
  <c r="AH10" i="10"/>
  <c r="AG10" i="10"/>
  <c r="I10" i="10"/>
  <c r="AJ68" i="9"/>
  <c r="AJ69" i="9"/>
  <c r="AJ70" i="9"/>
  <c r="AJ71" i="9"/>
  <c r="AJ112" i="9"/>
  <c r="AC112" i="9"/>
  <c r="V112" i="9"/>
  <c r="O112" i="9"/>
  <c r="H112" i="9"/>
  <c r="AJ111" i="9"/>
  <c r="AC111" i="9"/>
  <c r="V111" i="9"/>
  <c r="O111" i="9"/>
  <c r="H111" i="9"/>
  <c r="AJ110" i="9"/>
  <c r="AC110" i="9"/>
  <c r="V110" i="9"/>
  <c r="O110" i="9"/>
  <c r="H110" i="9"/>
  <c r="J110" i="9" s="1"/>
  <c r="Q110" i="9" s="1"/>
  <c r="X110" i="9" s="1"/>
  <c r="AJ109" i="9"/>
  <c r="AC109" i="9"/>
  <c r="V109" i="9"/>
  <c r="O109" i="9"/>
  <c r="H109" i="9"/>
  <c r="AJ108" i="9"/>
  <c r="AC108" i="9"/>
  <c r="U108" i="9"/>
  <c r="T108" i="9"/>
  <c r="S108" i="9"/>
  <c r="R108" i="9"/>
  <c r="N108" i="9"/>
  <c r="M108" i="9"/>
  <c r="K108" i="9"/>
  <c r="F108" i="9"/>
  <c r="E108" i="9"/>
  <c r="D108" i="9"/>
  <c r="AJ107" i="9"/>
  <c r="AC107" i="9"/>
  <c r="U107" i="9"/>
  <c r="T107" i="9"/>
  <c r="S107" i="9"/>
  <c r="R107" i="9"/>
  <c r="N107" i="9"/>
  <c r="M107" i="9"/>
  <c r="L107" i="9"/>
  <c r="K107" i="9"/>
  <c r="G107" i="9"/>
  <c r="F107" i="9"/>
  <c r="E107" i="9"/>
  <c r="D107" i="9"/>
  <c r="AJ106" i="9"/>
  <c r="AC106" i="9"/>
  <c r="U106" i="9"/>
  <c r="T106" i="9"/>
  <c r="S106" i="9"/>
  <c r="R106" i="9"/>
  <c r="N106" i="9"/>
  <c r="M106" i="9"/>
  <c r="L106" i="9"/>
  <c r="K106" i="9"/>
  <c r="G106" i="9"/>
  <c r="F106" i="9"/>
  <c r="D106" i="9"/>
  <c r="AJ105" i="9"/>
  <c r="AC105" i="9"/>
  <c r="U105" i="9"/>
  <c r="T105" i="9"/>
  <c r="S105" i="9"/>
  <c r="R105" i="9"/>
  <c r="N105" i="9"/>
  <c r="L105" i="9"/>
  <c r="K105" i="9"/>
  <c r="J105" i="9"/>
  <c r="E105" i="9"/>
  <c r="D105" i="9"/>
  <c r="AJ104" i="9"/>
  <c r="AC104" i="9"/>
  <c r="U104" i="9"/>
  <c r="T104" i="9"/>
  <c r="S104" i="9"/>
  <c r="R104" i="9"/>
  <c r="N104" i="9"/>
  <c r="L104" i="9"/>
  <c r="K104" i="9"/>
  <c r="F104" i="9"/>
  <c r="H104" i="9" s="1"/>
  <c r="AJ103" i="9"/>
  <c r="AC103" i="9"/>
  <c r="U103" i="9"/>
  <c r="T103" i="9"/>
  <c r="S103" i="9"/>
  <c r="R103" i="9"/>
  <c r="N103" i="9"/>
  <c r="M103" i="9"/>
  <c r="L103" i="9"/>
  <c r="K103" i="9"/>
  <c r="F103" i="9"/>
  <c r="D103" i="9"/>
  <c r="AJ102" i="9"/>
  <c r="AC102" i="9"/>
  <c r="U102" i="9"/>
  <c r="T102" i="9"/>
  <c r="S102" i="9"/>
  <c r="R102" i="9"/>
  <c r="N102" i="9"/>
  <c r="M102" i="9"/>
  <c r="L102" i="9"/>
  <c r="K102" i="9"/>
  <c r="G102" i="9"/>
  <c r="E102" i="9"/>
  <c r="D102" i="9"/>
  <c r="AJ101" i="9"/>
  <c r="AC101" i="9"/>
  <c r="V101" i="9"/>
  <c r="O101" i="9"/>
  <c r="H101" i="9"/>
  <c r="AJ100" i="9"/>
  <c r="AC100" i="9"/>
  <c r="U100" i="9"/>
  <c r="T100" i="9"/>
  <c r="S100" i="9"/>
  <c r="R100" i="9"/>
  <c r="M100" i="9"/>
  <c r="O100" i="9" s="1"/>
  <c r="K100" i="9"/>
  <c r="F100" i="9"/>
  <c r="D100" i="9"/>
  <c r="AJ99" i="9"/>
  <c r="AC99" i="9"/>
  <c r="T99" i="9"/>
  <c r="R99" i="9"/>
  <c r="N99" i="9"/>
  <c r="L99" i="9"/>
  <c r="K99" i="9"/>
  <c r="E99" i="9"/>
  <c r="H99" i="9" s="1"/>
  <c r="J99" i="9" s="1"/>
  <c r="AJ98" i="9"/>
  <c r="AC98" i="9"/>
  <c r="U98" i="9"/>
  <c r="T98" i="9"/>
  <c r="S98" i="9"/>
  <c r="R98" i="9"/>
  <c r="N98" i="9"/>
  <c r="M98" i="9"/>
  <c r="K98" i="9"/>
  <c r="G98" i="9"/>
  <c r="F98" i="9"/>
  <c r="AJ97" i="9"/>
  <c r="AC97" i="9"/>
  <c r="U97" i="9"/>
  <c r="T97" i="9"/>
  <c r="S97" i="9"/>
  <c r="R97" i="9"/>
  <c r="N97" i="9"/>
  <c r="M97" i="9"/>
  <c r="L97" i="9"/>
  <c r="K97" i="9"/>
  <c r="G97" i="9"/>
  <c r="F97" i="9"/>
  <c r="D97" i="9"/>
  <c r="AJ96" i="9"/>
  <c r="AC96" i="9"/>
  <c r="U96" i="9"/>
  <c r="T96" i="9"/>
  <c r="S96" i="9"/>
  <c r="R96" i="9"/>
  <c r="N96" i="9"/>
  <c r="M96" i="9"/>
  <c r="L96" i="9"/>
  <c r="K96" i="9"/>
  <c r="F96" i="9"/>
  <c r="AJ95" i="9"/>
  <c r="AC95" i="9"/>
  <c r="U95" i="9"/>
  <c r="T95" i="9"/>
  <c r="S95" i="9"/>
  <c r="R95" i="9"/>
  <c r="M95" i="9"/>
  <c r="O95" i="9" s="1"/>
  <c r="K95" i="9"/>
  <c r="F95" i="9"/>
  <c r="D95" i="9"/>
  <c r="AJ94" i="9"/>
  <c r="AC94" i="9"/>
  <c r="U94" i="9"/>
  <c r="T94" i="9"/>
  <c r="S94" i="9"/>
  <c r="R94" i="9"/>
  <c r="N94" i="9"/>
  <c r="L94" i="9"/>
  <c r="K94" i="9"/>
  <c r="F94" i="9"/>
  <c r="D94" i="9"/>
  <c r="AJ93" i="9"/>
  <c r="AC93" i="9"/>
  <c r="U93" i="9"/>
  <c r="T93" i="9"/>
  <c r="S93" i="9"/>
  <c r="R93" i="9"/>
  <c r="O93" i="9"/>
  <c r="H93" i="9"/>
  <c r="AJ92" i="9"/>
  <c r="AC92" i="9"/>
  <c r="T92" i="9"/>
  <c r="R92" i="9"/>
  <c r="O92" i="9"/>
  <c r="H92" i="9"/>
  <c r="AJ91" i="9"/>
  <c r="AC91" i="9"/>
  <c r="V91" i="9"/>
  <c r="O91" i="9"/>
  <c r="H91" i="9"/>
  <c r="J91" i="9" s="1"/>
  <c r="AJ90" i="9"/>
  <c r="AC90" i="9"/>
  <c r="U90" i="9"/>
  <c r="T90" i="9"/>
  <c r="S90" i="9"/>
  <c r="N90" i="9"/>
  <c r="M90" i="9"/>
  <c r="L90" i="9"/>
  <c r="H90" i="9"/>
  <c r="J90" i="9" s="1"/>
  <c r="AJ89" i="9"/>
  <c r="AC89" i="9"/>
  <c r="U89" i="9"/>
  <c r="T89" i="9"/>
  <c r="S89" i="9"/>
  <c r="N89" i="9"/>
  <c r="M89" i="9"/>
  <c r="K89" i="9"/>
  <c r="H89" i="9"/>
  <c r="J89" i="9" s="1"/>
  <c r="AJ88" i="9"/>
  <c r="AC88" i="9"/>
  <c r="U88" i="9"/>
  <c r="S88" i="9"/>
  <c r="R88" i="9"/>
  <c r="O88" i="9"/>
  <c r="E88" i="9"/>
  <c r="D88" i="9"/>
  <c r="AJ87" i="9"/>
  <c r="AC87" i="9"/>
  <c r="U87" i="9"/>
  <c r="T87" i="9"/>
  <c r="S87" i="9"/>
  <c r="R87" i="9"/>
  <c r="N87" i="9"/>
  <c r="M87" i="9"/>
  <c r="L87" i="9"/>
  <c r="K87" i="9"/>
  <c r="G87" i="9"/>
  <c r="D87" i="9"/>
  <c r="AJ86" i="9"/>
  <c r="AC86" i="9"/>
  <c r="U86" i="9"/>
  <c r="R86" i="9"/>
  <c r="O86" i="9"/>
  <c r="H86" i="9"/>
  <c r="AK85" i="9"/>
  <c r="AI85" i="9"/>
  <c r="AH85" i="9"/>
  <c r="AG85" i="9"/>
  <c r="AF85" i="9"/>
  <c r="AD85" i="9"/>
  <c r="AB85" i="9"/>
  <c r="AA85" i="9"/>
  <c r="Z85" i="9"/>
  <c r="Y85" i="9"/>
  <c r="W85" i="9"/>
  <c r="P85" i="9"/>
  <c r="I85" i="9"/>
  <c r="O84" i="9"/>
  <c r="O83" i="9"/>
  <c r="H83" i="9"/>
  <c r="V82" i="9"/>
  <c r="O82" i="9"/>
  <c r="H82" i="9"/>
  <c r="V81" i="9"/>
  <c r="O81" i="9"/>
  <c r="H81" i="9"/>
  <c r="V80" i="9"/>
  <c r="H80" i="9"/>
  <c r="V79" i="9"/>
  <c r="O79" i="9"/>
  <c r="J79" i="9"/>
  <c r="AJ78" i="9"/>
  <c r="AC78" i="9"/>
  <c r="V78" i="9"/>
  <c r="O78" i="9"/>
  <c r="H78" i="9"/>
  <c r="AJ77" i="9"/>
  <c r="AC77" i="9"/>
  <c r="V77" i="9"/>
  <c r="O77" i="9"/>
  <c r="H77" i="9"/>
  <c r="J77" i="9" s="1"/>
  <c r="AJ76" i="9"/>
  <c r="AC76" i="9"/>
  <c r="V76" i="9"/>
  <c r="O76" i="9"/>
  <c r="H76" i="9"/>
  <c r="AL76" i="9" s="1"/>
  <c r="AJ75" i="9"/>
  <c r="AC75" i="9"/>
  <c r="V75" i="9"/>
  <c r="O75" i="9"/>
  <c r="H75" i="9"/>
  <c r="AJ74" i="9"/>
  <c r="AC74" i="9"/>
  <c r="V74" i="9"/>
  <c r="O74" i="9"/>
  <c r="H74" i="9"/>
  <c r="AJ73" i="9"/>
  <c r="AC73" i="9"/>
  <c r="V73" i="9"/>
  <c r="O73" i="9"/>
  <c r="H73" i="9"/>
  <c r="J73" i="9" s="1"/>
  <c r="AJ72" i="9"/>
  <c r="AC72" i="9"/>
  <c r="V72" i="9"/>
  <c r="O72" i="9"/>
  <c r="H72" i="9"/>
  <c r="Z52" i="9"/>
  <c r="W71" i="9"/>
  <c r="V71" i="9"/>
  <c r="U71" i="9"/>
  <c r="T71" i="9"/>
  <c r="S71" i="9"/>
  <c r="R71" i="9"/>
  <c r="N71" i="9"/>
  <c r="N52" i="9" s="1"/>
  <c r="M71" i="9"/>
  <c r="L71" i="9"/>
  <c r="K71" i="9"/>
  <c r="G71" i="9"/>
  <c r="F71" i="9"/>
  <c r="E71" i="9"/>
  <c r="D71" i="9"/>
  <c r="C71" i="9"/>
  <c r="B71" i="9"/>
  <c r="AC70" i="9"/>
  <c r="U70" i="9"/>
  <c r="S70" i="9"/>
  <c r="R70" i="9"/>
  <c r="N70" i="9"/>
  <c r="L70" i="9"/>
  <c r="K70" i="9"/>
  <c r="G70" i="9"/>
  <c r="F70" i="9"/>
  <c r="E70" i="9"/>
  <c r="D70" i="9"/>
  <c r="C70" i="9"/>
  <c r="B70" i="9"/>
  <c r="AC69" i="9"/>
  <c r="W69" i="9"/>
  <c r="V69" i="9"/>
  <c r="U69" i="9"/>
  <c r="T69" i="9"/>
  <c r="S69" i="9"/>
  <c r="R69" i="9"/>
  <c r="M69" i="9"/>
  <c r="L69" i="9"/>
  <c r="K69" i="9"/>
  <c r="F69" i="9"/>
  <c r="E69" i="9"/>
  <c r="D69" i="9"/>
  <c r="C69" i="9"/>
  <c r="B69" i="9"/>
  <c r="AI52" i="9"/>
  <c r="AG52" i="9"/>
  <c r="AF52" i="9"/>
  <c r="AC68" i="9"/>
  <c r="W68" i="9"/>
  <c r="V68" i="9"/>
  <c r="U68" i="9"/>
  <c r="T68" i="9"/>
  <c r="S68" i="9"/>
  <c r="R68" i="9"/>
  <c r="M68" i="9"/>
  <c r="L68" i="9"/>
  <c r="K68" i="9"/>
  <c r="F68" i="9"/>
  <c r="E68" i="9"/>
  <c r="D68" i="9"/>
  <c r="C68" i="9"/>
  <c r="B68" i="9"/>
  <c r="AJ67" i="9"/>
  <c r="AC67" i="9"/>
  <c r="V67" i="9"/>
  <c r="O67" i="9"/>
  <c r="H67" i="9"/>
  <c r="AJ66" i="9"/>
  <c r="AC66" i="9"/>
  <c r="V66" i="9"/>
  <c r="O66" i="9"/>
  <c r="H66" i="9"/>
  <c r="J66" i="9" s="1"/>
  <c r="AJ65" i="9"/>
  <c r="AC65" i="9"/>
  <c r="V65" i="9"/>
  <c r="O65" i="9"/>
  <c r="H65" i="9"/>
  <c r="J65" i="9" s="1"/>
  <c r="AJ64" i="9"/>
  <c r="AC64" i="9"/>
  <c r="V64" i="9"/>
  <c r="O64" i="9"/>
  <c r="H64" i="9"/>
  <c r="AJ63" i="9"/>
  <c r="AC63" i="9"/>
  <c r="V63" i="9"/>
  <c r="O63" i="9"/>
  <c r="H63" i="9"/>
  <c r="AJ62" i="9"/>
  <c r="AC62" i="9"/>
  <c r="V62" i="9"/>
  <c r="O62" i="9"/>
  <c r="H62" i="9"/>
  <c r="J62" i="9" s="1"/>
  <c r="AJ61" i="9"/>
  <c r="AC61" i="9"/>
  <c r="V61" i="9"/>
  <c r="O61" i="9"/>
  <c r="H61" i="9"/>
  <c r="J61" i="9" s="1"/>
  <c r="Q61" i="9" s="1"/>
  <c r="AJ60" i="9"/>
  <c r="AC60" i="9"/>
  <c r="V60" i="9"/>
  <c r="O60" i="9"/>
  <c r="H60" i="9"/>
  <c r="AJ59" i="9"/>
  <c r="AC59" i="9"/>
  <c r="V59" i="9"/>
  <c r="O59" i="9"/>
  <c r="H59" i="9"/>
  <c r="AJ58" i="9"/>
  <c r="AC58" i="9"/>
  <c r="V58" i="9"/>
  <c r="O58" i="9"/>
  <c r="H58" i="9"/>
  <c r="J58" i="9" s="1"/>
  <c r="AJ57" i="9"/>
  <c r="AC57" i="9"/>
  <c r="V57" i="9"/>
  <c r="O57" i="9"/>
  <c r="Q57" i="9" s="1"/>
  <c r="X57" i="9" s="1"/>
  <c r="AE57" i="9" s="1"/>
  <c r="J57" i="9"/>
  <c r="O56" i="9"/>
  <c r="H56" i="9"/>
  <c r="J56" i="9" s="1"/>
  <c r="AJ55" i="9"/>
  <c r="AC55" i="9"/>
  <c r="V55" i="9"/>
  <c r="O55" i="9"/>
  <c r="J55" i="9"/>
  <c r="Q55" i="9" s="1"/>
  <c r="H55" i="9"/>
  <c r="AJ54" i="9"/>
  <c r="AC54" i="9"/>
  <c r="V54" i="9"/>
  <c r="O54" i="9"/>
  <c r="H54" i="9"/>
  <c r="AJ53" i="9"/>
  <c r="AC53" i="9"/>
  <c r="V53" i="9"/>
  <c r="O53" i="9"/>
  <c r="H53" i="9"/>
  <c r="AK52" i="9"/>
  <c r="AH52" i="9"/>
  <c r="AD52" i="9"/>
  <c r="AD50" i="9" s="1"/>
  <c r="AB52" i="9"/>
  <c r="AA52" i="9"/>
  <c r="P52" i="9"/>
  <c r="P50" i="9" s="1"/>
  <c r="L52" i="9"/>
  <c r="I52" i="9"/>
  <c r="I50" i="9" s="1"/>
  <c r="AI51" i="9"/>
  <c r="AH51" i="9"/>
  <c r="AG51" i="9"/>
  <c r="AF51" i="9"/>
  <c r="AB51" i="9"/>
  <c r="AA51" i="9"/>
  <c r="Z51" i="9"/>
  <c r="V51" i="9"/>
  <c r="O51" i="9"/>
  <c r="G51" i="9"/>
  <c r="F51" i="9"/>
  <c r="E51" i="9"/>
  <c r="D51" i="9"/>
  <c r="AJ49" i="9"/>
  <c r="AC49" i="9"/>
  <c r="V49" i="9"/>
  <c r="O49" i="9"/>
  <c r="H49" i="9"/>
  <c r="AI48" i="9"/>
  <c r="AH48" i="9"/>
  <c r="AG48" i="9"/>
  <c r="AF48" i="9"/>
  <c r="AB48" i="9"/>
  <c r="AA48" i="9"/>
  <c r="Z48" i="9"/>
  <c r="Y48" i="9"/>
  <c r="U48" i="9"/>
  <c r="T48" i="9"/>
  <c r="S48" i="9"/>
  <c r="R48" i="9"/>
  <c r="N48" i="9"/>
  <c r="M48" i="9"/>
  <c r="L48" i="9"/>
  <c r="K48" i="9"/>
  <c r="G48" i="9"/>
  <c r="F48" i="9"/>
  <c r="E48" i="9"/>
  <c r="D48" i="9"/>
  <c r="V47" i="9"/>
  <c r="O47" i="9"/>
  <c r="H47" i="9"/>
  <c r="V46" i="9"/>
  <c r="O46" i="9"/>
  <c r="H46" i="9"/>
  <c r="V45" i="9"/>
  <c r="O45" i="9"/>
  <c r="H45" i="9"/>
  <c r="AJ44" i="9"/>
  <c r="AC44" i="9"/>
  <c r="V44" i="9"/>
  <c r="O44" i="9"/>
  <c r="H44" i="9"/>
  <c r="AJ43" i="9"/>
  <c r="AC43" i="9"/>
  <c r="V43" i="9"/>
  <c r="O43" i="9"/>
  <c r="Q43" i="9" s="1"/>
  <c r="X43" i="9" s="1"/>
  <c r="H43" i="9"/>
  <c r="AJ42" i="9"/>
  <c r="AJ41" i="9" s="1"/>
  <c r="AC42" i="9"/>
  <c r="V42" i="9"/>
  <c r="O42" i="9"/>
  <c r="Q42" i="9" s="1"/>
  <c r="H42" i="9"/>
  <c r="H41" i="9" s="1"/>
  <c r="AK41" i="9"/>
  <c r="AI41" i="9"/>
  <c r="AH41" i="9"/>
  <c r="AG41" i="9"/>
  <c r="AF41" i="9"/>
  <c r="AE41" i="9"/>
  <c r="AD41" i="9"/>
  <c r="AB41" i="9"/>
  <c r="AA41" i="9"/>
  <c r="Z41" i="9"/>
  <c r="Y41" i="9"/>
  <c r="W41" i="9"/>
  <c r="U41" i="9"/>
  <c r="T41" i="9"/>
  <c r="S41" i="9"/>
  <c r="R41" i="9"/>
  <c r="P41" i="9"/>
  <c r="N41" i="9"/>
  <c r="M41" i="9"/>
  <c r="L41" i="9"/>
  <c r="K41" i="9"/>
  <c r="J41" i="9"/>
  <c r="I41" i="9"/>
  <c r="G41" i="9"/>
  <c r="F41" i="9"/>
  <c r="E41" i="9"/>
  <c r="D41" i="9"/>
  <c r="C41" i="9"/>
  <c r="O40" i="9"/>
  <c r="V39" i="9"/>
  <c r="O39" i="9"/>
  <c r="H39" i="9"/>
  <c r="V38" i="9"/>
  <c r="O38" i="9"/>
  <c r="H38" i="9"/>
  <c r="V37" i="9"/>
  <c r="O37" i="9"/>
  <c r="H37" i="9"/>
  <c r="V36" i="9"/>
  <c r="O36" i="9"/>
  <c r="H36" i="9"/>
  <c r="V35" i="9"/>
  <c r="O35" i="9"/>
  <c r="H35" i="9"/>
  <c r="AC34" i="9"/>
  <c r="V34" i="9"/>
  <c r="O34" i="9"/>
  <c r="H34" i="9"/>
  <c r="AC33" i="9"/>
  <c r="V33" i="9"/>
  <c r="O33" i="9"/>
  <c r="H33" i="9"/>
  <c r="AC32" i="9"/>
  <c r="V32" i="9"/>
  <c r="O32" i="9"/>
  <c r="H32" i="9"/>
  <c r="AC31" i="9"/>
  <c r="V31" i="9"/>
  <c r="O31" i="9"/>
  <c r="H31" i="9"/>
  <c r="AC30" i="9"/>
  <c r="V30" i="9"/>
  <c r="O30" i="9"/>
  <c r="H30" i="9"/>
  <c r="AC29" i="9"/>
  <c r="V29" i="9"/>
  <c r="O29" i="9"/>
  <c r="H29" i="9"/>
  <c r="AC28" i="9"/>
  <c r="V28" i="9"/>
  <c r="O28" i="9"/>
  <c r="H28" i="9"/>
  <c r="V27" i="9"/>
  <c r="O27" i="9"/>
  <c r="H27" i="9"/>
  <c r="AC26" i="9"/>
  <c r="V26" i="9"/>
  <c r="O26" i="9"/>
  <c r="AC25" i="9"/>
  <c r="V25" i="9"/>
  <c r="O25" i="9"/>
  <c r="AK24" i="9"/>
  <c r="AJ24" i="9"/>
  <c r="AI24" i="9"/>
  <c r="AH24" i="9"/>
  <c r="AG24" i="9"/>
  <c r="AF24" i="9"/>
  <c r="AE24" i="9"/>
  <c r="AD24" i="9"/>
  <c r="AB24" i="9"/>
  <c r="AA24" i="9"/>
  <c r="Z24" i="9"/>
  <c r="Y24" i="9"/>
  <c r="X24" i="9"/>
  <c r="W24" i="9"/>
  <c r="U24" i="9"/>
  <c r="T24" i="9"/>
  <c r="S24" i="9"/>
  <c r="R24" i="9"/>
  <c r="Q24" i="9"/>
  <c r="P24" i="9"/>
  <c r="N24" i="9"/>
  <c r="M24" i="9"/>
  <c r="L24" i="9"/>
  <c r="K24" i="9"/>
  <c r="J24" i="9"/>
  <c r="I24" i="9"/>
  <c r="G24" i="9"/>
  <c r="F24" i="9"/>
  <c r="E24" i="9"/>
  <c r="D24" i="9"/>
  <c r="AJ23" i="9"/>
  <c r="AC23" i="9"/>
  <c r="V23" i="9"/>
  <c r="O23" i="9"/>
  <c r="H23" i="9"/>
  <c r="AJ22" i="9"/>
  <c r="AC22" i="9"/>
  <c r="V22" i="9"/>
  <c r="O22" i="9"/>
  <c r="H22" i="9"/>
  <c r="AJ21" i="9"/>
  <c r="AC21" i="9"/>
  <c r="V21" i="9"/>
  <c r="O21" i="9"/>
  <c r="H21" i="9"/>
  <c r="AJ20" i="9"/>
  <c r="AC20" i="9"/>
  <c r="V20" i="9"/>
  <c r="O20" i="9"/>
  <c r="H20" i="9"/>
  <c r="AJ19" i="9"/>
  <c r="AC19" i="9"/>
  <c r="V19" i="9"/>
  <c r="O19" i="9"/>
  <c r="H19" i="9"/>
  <c r="AJ18" i="9"/>
  <c r="AC18" i="9"/>
  <c r="V18" i="9"/>
  <c r="O18" i="9"/>
  <c r="H18" i="9"/>
  <c r="AJ17" i="9"/>
  <c r="AC17" i="9"/>
  <c r="V17" i="9"/>
  <c r="O17" i="9"/>
  <c r="H17" i="9"/>
  <c r="AJ16" i="9"/>
  <c r="AC16" i="9"/>
  <c r="V16" i="9"/>
  <c r="O16" i="9"/>
  <c r="H16" i="9"/>
  <c r="AJ15" i="9"/>
  <c r="AC15" i="9"/>
  <c r="V15" i="9"/>
  <c r="O15" i="9"/>
  <c r="H15" i="9"/>
  <c r="AJ14" i="9"/>
  <c r="AC14" i="9"/>
  <c r="V14" i="9"/>
  <c r="O14" i="9"/>
  <c r="H14" i="9"/>
  <c r="AJ13" i="9"/>
  <c r="AC13" i="9"/>
  <c r="V13" i="9"/>
  <c r="O13" i="9"/>
  <c r="H13" i="9"/>
  <c r="AK12" i="9"/>
  <c r="AI12" i="9"/>
  <c r="AH12" i="9"/>
  <c r="AG12" i="9"/>
  <c r="AF12" i="9"/>
  <c r="AE12" i="9"/>
  <c r="AD12" i="9"/>
  <c r="AD10" i="9" s="1"/>
  <c r="AB12" i="9"/>
  <c r="AA12" i="9"/>
  <c r="Z12" i="9"/>
  <c r="Y12" i="9"/>
  <c r="X12" i="9"/>
  <c r="W12" i="9"/>
  <c r="U12" i="9"/>
  <c r="T12" i="9"/>
  <c r="S12" i="9"/>
  <c r="R12" i="9"/>
  <c r="Q12" i="9"/>
  <c r="P12" i="9"/>
  <c r="N12" i="9"/>
  <c r="M12" i="9"/>
  <c r="L12" i="9"/>
  <c r="K12" i="9"/>
  <c r="J12" i="9"/>
  <c r="I12" i="9"/>
  <c r="G12" i="9"/>
  <c r="F12" i="9"/>
  <c r="E12" i="9"/>
  <c r="D12" i="9"/>
  <c r="C12" i="9"/>
  <c r="AJ11" i="9"/>
  <c r="AC11" i="9"/>
  <c r="U11" i="9"/>
  <c r="T11" i="9"/>
  <c r="S11" i="9"/>
  <c r="R11" i="9"/>
  <c r="O11" i="9"/>
  <c r="AK24" i="8"/>
  <c r="AJ24" i="8"/>
  <c r="AI24" i="8"/>
  <c r="AH24" i="8"/>
  <c r="AG24" i="8"/>
  <c r="AF24" i="8"/>
  <c r="AE24" i="8"/>
  <c r="AD24" i="8"/>
  <c r="AB24" i="8"/>
  <c r="AA24" i="8"/>
  <c r="Z24" i="8"/>
  <c r="Y24" i="8"/>
  <c r="X24" i="8"/>
  <c r="W24" i="8"/>
  <c r="U24" i="8"/>
  <c r="T24" i="8"/>
  <c r="S24" i="8"/>
  <c r="R24" i="8"/>
  <c r="Q24" i="8"/>
  <c r="P24" i="8"/>
  <c r="N24" i="8"/>
  <c r="M24" i="8"/>
  <c r="L24" i="8"/>
  <c r="K24" i="8"/>
  <c r="J24" i="8"/>
  <c r="I24" i="8"/>
  <c r="G24" i="8"/>
  <c r="F24" i="8"/>
  <c r="E24" i="8"/>
  <c r="D24" i="8"/>
  <c r="U7" i="11" l="1"/>
  <c r="AL5" i="13"/>
  <c r="AE96" i="13"/>
  <c r="X54" i="13"/>
  <c r="X7" i="13" s="1"/>
  <c r="O10" i="11"/>
  <c r="AG7" i="11"/>
  <c r="AL57" i="11"/>
  <c r="M52" i="11"/>
  <c r="AL88" i="11"/>
  <c r="O94" i="11"/>
  <c r="Q110" i="11"/>
  <c r="O24" i="11"/>
  <c r="Z52" i="11"/>
  <c r="Z7" i="11" s="1"/>
  <c r="AC53" i="11"/>
  <c r="AC52" i="11" s="1"/>
  <c r="Y52" i="11"/>
  <c r="Y7" i="11" s="1"/>
  <c r="J56" i="11"/>
  <c r="Q56" i="11" s="1"/>
  <c r="X56" i="11" s="1"/>
  <c r="AE56" i="11" s="1"/>
  <c r="AL56" i="11"/>
  <c r="V54" i="11"/>
  <c r="H72" i="11"/>
  <c r="H54" i="11" s="1"/>
  <c r="H89" i="11"/>
  <c r="AL92" i="11"/>
  <c r="J92" i="11"/>
  <c r="Q92" i="11" s="1"/>
  <c r="X92" i="11" s="1"/>
  <c r="AE92" i="11" s="1"/>
  <c r="X100" i="11"/>
  <c r="AE100" i="11" s="1"/>
  <c r="AL102" i="11"/>
  <c r="Q94" i="11"/>
  <c r="X94" i="11" s="1"/>
  <c r="AE94" i="11" s="1"/>
  <c r="AI7" i="11"/>
  <c r="AL12" i="11"/>
  <c r="J70" i="11"/>
  <c r="Q70" i="11" s="1"/>
  <c r="X70" i="11" s="1"/>
  <c r="AE70" i="11" s="1"/>
  <c r="Q90" i="11"/>
  <c r="AL108" i="11"/>
  <c r="AL28" i="11"/>
  <c r="AL38" i="11"/>
  <c r="H50" i="11"/>
  <c r="D52" i="11"/>
  <c r="D11" i="11" s="1"/>
  <c r="AE57" i="11"/>
  <c r="AL91" i="11"/>
  <c r="X108" i="11"/>
  <c r="AE108" i="11" s="1"/>
  <c r="AL111" i="11"/>
  <c r="J111" i="11"/>
  <c r="Q111" i="11" s="1"/>
  <c r="X111" i="11" s="1"/>
  <c r="AE111" i="11" s="1"/>
  <c r="S7" i="11"/>
  <c r="AC24" i="11"/>
  <c r="AC10" i="11" s="1"/>
  <c r="AC7" i="11" s="1"/>
  <c r="AE55" i="11"/>
  <c r="R54" i="11"/>
  <c r="R52" i="11" s="1"/>
  <c r="R7" i="11" s="1"/>
  <c r="Q73" i="11"/>
  <c r="X73" i="11" s="1"/>
  <c r="AE73" i="11" s="1"/>
  <c r="O91" i="11"/>
  <c r="O89" i="11" s="1"/>
  <c r="O93" i="11"/>
  <c r="AL93" i="11" s="1"/>
  <c r="AL89" i="11" s="1"/>
  <c r="AL99" i="11"/>
  <c r="AL103" i="11"/>
  <c r="AL109" i="11"/>
  <c r="AJ10" i="11"/>
  <c r="AJ7" i="11" s="1"/>
  <c r="AL16" i="11"/>
  <c r="AL19" i="11"/>
  <c r="AL27" i="11"/>
  <c r="AL24" i="11" s="1"/>
  <c r="H24" i="11"/>
  <c r="AL36" i="11"/>
  <c r="AG52" i="11"/>
  <c r="AL55" i="11"/>
  <c r="O54" i="11"/>
  <c r="F54" i="11"/>
  <c r="F52" i="11" s="1"/>
  <c r="F11" i="11" s="1"/>
  <c r="F10" i="11" s="1"/>
  <c r="F7" i="11" s="1"/>
  <c r="S52" i="11"/>
  <c r="X97" i="11"/>
  <c r="AE97" i="11" s="1"/>
  <c r="J98" i="11"/>
  <c r="Q98" i="11" s="1"/>
  <c r="X98" i="11" s="1"/>
  <c r="AE98" i="11" s="1"/>
  <c r="AL98" i="11"/>
  <c r="Q99" i="11"/>
  <c r="X99" i="11" s="1"/>
  <c r="AE99" i="11" s="1"/>
  <c r="J104" i="11"/>
  <c r="Q104" i="11" s="1"/>
  <c r="X104" i="11" s="1"/>
  <c r="AE104" i="11" s="1"/>
  <c r="AL104" i="11"/>
  <c r="Q107" i="11"/>
  <c r="X107" i="11" s="1"/>
  <c r="AE107" i="11" s="1"/>
  <c r="X109" i="11"/>
  <c r="AE109" i="11" s="1"/>
  <c r="V110" i="11"/>
  <c r="AL110" i="11" s="1"/>
  <c r="AL112" i="11"/>
  <c r="AD10" i="11"/>
  <c r="AL51" i="11"/>
  <c r="AL50" i="11" s="1"/>
  <c r="K52" i="11"/>
  <c r="H71" i="11"/>
  <c r="AL94" i="11"/>
  <c r="V97" i="11"/>
  <c r="AL97" i="11" s="1"/>
  <c r="AL101" i="11"/>
  <c r="J101" i="11"/>
  <c r="Q101" i="11" s="1"/>
  <c r="X101" i="11" s="1"/>
  <c r="AE101" i="11" s="1"/>
  <c r="AL106" i="11"/>
  <c r="J106" i="11"/>
  <c r="Q106" i="11" s="1"/>
  <c r="X106" i="11" s="1"/>
  <c r="AE106" i="11" s="1"/>
  <c r="R89" i="11"/>
  <c r="J112" i="11"/>
  <c r="Q112" i="11" s="1"/>
  <c r="X112" i="11" s="1"/>
  <c r="AE112" i="11" s="1"/>
  <c r="C54" i="11"/>
  <c r="C52" i="11" s="1"/>
  <c r="J60" i="11"/>
  <c r="Q60" i="11" s="1"/>
  <c r="X60" i="11" s="1"/>
  <c r="AE60" i="11" s="1"/>
  <c r="J64" i="11"/>
  <c r="Q64" i="11" s="1"/>
  <c r="X64" i="11" s="1"/>
  <c r="AE64" i="11" s="1"/>
  <c r="J68" i="11"/>
  <c r="Q68" i="11" s="1"/>
  <c r="X68" i="11" s="1"/>
  <c r="AE68" i="11" s="1"/>
  <c r="H70" i="11"/>
  <c r="AL70" i="11" s="1"/>
  <c r="K89" i="11"/>
  <c r="H12" i="11"/>
  <c r="AL61" i="11"/>
  <c r="AL65" i="11"/>
  <c r="AL69" i="11"/>
  <c r="H53" i="11"/>
  <c r="J91" i="11"/>
  <c r="Q91" i="11" s="1"/>
  <c r="X91" i="11" s="1"/>
  <c r="AE91" i="11" s="1"/>
  <c r="J62" i="11"/>
  <c r="Q62" i="11" s="1"/>
  <c r="X62" i="11" s="1"/>
  <c r="AE62" i="11" s="1"/>
  <c r="J66" i="11"/>
  <c r="Q66" i="11" s="1"/>
  <c r="X66" i="11" s="1"/>
  <c r="AE66" i="11" s="1"/>
  <c r="H95" i="9"/>
  <c r="V94" i="10"/>
  <c r="O69" i="9"/>
  <c r="V90" i="10"/>
  <c r="V97" i="10"/>
  <c r="O98" i="10"/>
  <c r="D52" i="9"/>
  <c r="F52" i="9"/>
  <c r="V88" i="9"/>
  <c r="O101" i="10"/>
  <c r="O110" i="10"/>
  <c r="O99" i="10"/>
  <c r="K52" i="9"/>
  <c r="V93" i="10"/>
  <c r="V101" i="10"/>
  <c r="O102" i="10"/>
  <c r="V108" i="10"/>
  <c r="V111" i="10"/>
  <c r="AF52" i="10"/>
  <c r="O24" i="10"/>
  <c r="AJ43" i="10"/>
  <c r="AH7" i="10"/>
  <c r="V24" i="10"/>
  <c r="AL45" i="10"/>
  <c r="Z10" i="10"/>
  <c r="AG52" i="10"/>
  <c r="AG7" i="10" s="1"/>
  <c r="AL78" i="10"/>
  <c r="F89" i="10"/>
  <c r="V104" i="10"/>
  <c r="H107" i="10"/>
  <c r="J107" i="10" s="1"/>
  <c r="Q107" i="10" s="1"/>
  <c r="V109" i="10"/>
  <c r="AL109" i="10" s="1"/>
  <c r="V112" i="10"/>
  <c r="AL25" i="10"/>
  <c r="AL49" i="10"/>
  <c r="AB10" i="10"/>
  <c r="AB7" i="10" s="1"/>
  <c r="AI52" i="10"/>
  <c r="S89" i="10"/>
  <c r="O94" i="10"/>
  <c r="H99" i="10"/>
  <c r="AL42" i="10"/>
  <c r="AL44" i="10"/>
  <c r="H50" i="10"/>
  <c r="V50" i="10"/>
  <c r="AJ50" i="10"/>
  <c r="AL58" i="10"/>
  <c r="AL77" i="10"/>
  <c r="V92" i="10"/>
  <c r="H104" i="10"/>
  <c r="O73" i="10"/>
  <c r="O43" i="10"/>
  <c r="V43" i="10"/>
  <c r="AL46" i="10"/>
  <c r="O91" i="10"/>
  <c r="H24" i="10"/>
  <c r="X46" i="10"/>
  <c r="H53" i="10"/>
  <c r="Q57" i="10"/>
  <c r="X57" i="10" s="1"/>
  <c r="AE57" i="10" s="1"/>
  <c r="AL63" i="10"/>
  <c r="Q67" i="10"/>
  <c r="X67" i="10" s="1"/>
  <c r="AE67" i="10" s="1"/>
  <c r="V72" i="10"/>
  <c r="V54" i="10" s="1"/>
  <c r="AL113" i="10"/>
  <c r="AL59" i="10"/>
  <c r="AL61" i="10"/>
  <c r="AL64" i="10"/>
  <c r="H70" i="10"/>
  <c r="AL116" i="10"/>
  <c r="Q44" i="10"/>
  <c r="AL47" i="10"/>
  <c r="AC50" i="10"/>
  <c r="W10" i="10"/>
  <c r="J77" i="10"/>
  <c r="Q77" i="10" s="1"/>
  <c r="X77" i="10" s="1"/>
  <c r="AE77" i="10" s="1"/>
  <c r="K89" i="10"/>
  <c r="K52" i="10" s="1"/>
  <c r="AJ53" i="10"/>
  <c r="AL65" i="10"/>
  <c r="AL67" i="10"/>
  <c r="O71" i="10"/>
  <c r="W52" i="10"/>
  <c r="V91" i="10"/>
  <c r="O112" i="10"/>
  <c r="AL112" i="10" s="1"/>
  <c r="AL114" i="10"/>
  <c r="AK10" i="10"/>
  <c r="AL51" i="10"/>
  <c r="AL50" i="10" s="1"/>
  <c r="I52" i="10"/>
  <c r="AL68" i="10"/>
  <c r="O72" i="10"/>
  <c r="AL75" i="10"/>
  <c r="AL79" i="10"/>
  <c r="AL83" i="10"/>
  <c r="H91" i="10"/>
  <c r="Q97" i="10"/>
  <c r="X97" i="10" s="1"/>
  <c r="AE97" i="10" s="1"/>
  <c r="H98" i="10"/>
  <c r="AL98" i="10" s="1"/>
  <c r="V99" i="10"/>
  <c r="AL99" i="10" s="1"/>
  <c r="O100" i="10"/>
  <c r="H102" i="10"/>
  <c r="AL105" i="10"/>
  <c r="O106" i="10"/>
  <c r="H110" i="10"/>
  <c r="AD10" i="10"/>
  <c r="AA52" i="10"/>
  <c r="Q94" i="10"/>
  <c r="X94" i="10" s="1"/>
  <c r="AE94" i="10" s="1"/>
  <c r="Q96" i="10"/>
  <c r="G89" i="10"/>
  <c r="V103" i="10"/>
  <c r="AL103" i="10" s="1"/>
  <c r="O108" i="10"/>
  <c r="Q108" i="10" s="1"/>
  <c r="X108" i="10" s="1"/>
  <c r="AE108" i="10" s="1"/>
  <c r="V110" i="10"/>
  <c r="Q113" i="10"/>
  <c r="X113" i="10" s="1"/>
  <c r="AE113" i="10" s="1"/>
  <c r="U89" i="10"/>
  <c r="U52" i="10" s="1"/>
  <c r="L89" i="10"/>
  <c r="L52" i="10" s="1"/>
  <c r="V107" i="10"/>
  <c r="AL107" i="10" s="1"/>
  <c r="O111" i="10"/>
  <c r="AL60" i="10"/>
  <c r="AL66" i="10"/>
  <c r="H73" i="10"/>
  <c r="AL95" i="10"/>
  <c r="V96" i="10"/>
  <c r="AL96" i="10" s="1"/>
  <c r="T89" i="10"/>
  <c r="V100" i="10"/>
  <c r="V106" i="10"/>
  <c r="AL115" i="10"/>
  <c r="H43" i="10"/>
  <c r="J58" i="10"/>
  <c r="AL69" i="10"/>
  <c r="H71" i="10"/>
  <c r="AL71" i="10" s="1"/>
  <c r="AL76" i="10"/>
  <c r="AL80" i="10"/>
  <c r="N89" i="10"/>
  <c r="H92" i="10"/>
  <c r="V98" i="10"/>
  <c r="V102" i="10"/>
  <c r="H106" i="10"/>
  <c r="Q109" i="10"/>
  <c r="X109" i="10" s="1"/>
  <c r="AE109" i="10" s="1"/>
  <c r="H111" i="10"/>
  <c r="AL111" i="10" s="1"/>
  <c r="Q115" i="10"/>
  <c r="X115" i="10" s="1"/>
  <c r="AE115" i="10" s="1"/>
  <c r="U10" i="10"/>
  <c r="AA10" i="10"/>
  <c r="AL48" i="10"/>
  <c r="O50" i="10"/>
  <c r="O10" i="10" s="1"/>
  <c r="Y52" i="10"/>
  <c r="Y7" i="10" s="1"/>
  <c r="Q59" i="10"/>
  <c r="X59" i="10" s="1"/>
  <c r="AE59" i="10" s="1"/>
  <c r="AL62" i="10"/>
  <c r="F52" i="10"/>
  <c r="F11" i="10" s="1"/>
  <c r="F10" i="10" s="1"/>
  <c r="F7" i="10" s="1"/>
  <c r="E89" i="10"/>
  <c r="Q93" i="10"/>
  <c r="X93" i="10" s="1"/>
  <c r="AE93" i="10" s="1"/>
  <c r="AJ89" i="10"/>
  <c r="M89" i="10"/>
  <c r="AC24" i="10"/>
  <c r="AL41" i="10"/>
  <c r="AI10" i="10"/>
  <c r="AI7" i="10" s="1"/>
  <c r="S10" i="10"/>
  <c r="W10" i="9"/>
  <c r="Q65" i="9"/>
  <c r="C52" i="9"/>
  <c r="C50" i="9" s="1"/>
  <c r="H98" i="9"/>
  <c r="H103" i="9"/>
  <c r="O105" i="9"/>
  <c r="AL29" i="9"/>
  <c r="AC48" i="9"/>
  <c r="H87" i="9"/>
  <c r="E85" i="9"/>
  <c r="H69" i="9"/>
  <c r="H100" i="9"/>
  <c r="I10" i="9"/>
  <c r="V98" i="9"/>
  <c r="X42" i="9"/>
  <c r="AL61" i="9"/>
  <c r="V96" i="9"/>
  <c r="H107" i="9"/>
  <c r="Q77" i="9"/>
  <c r="X77" i="9" s="1"/>
  <c r="V99" i="9"/>
  <c r="O108" i="9"/>
  <c r="J104" i="10"/>
  <c r="Q104" i="10" s="1"/>
  <c r="X104" i="10" s="1"/>
  <c r="AE104" i="10" s="1"/>
  <c r="J106" i="10"/>
  <c r="T52" i="10"/>
  <c r="T7" i="10" s="1"/>
  <c r="J70" i="10"/>
  <c r="J112" i="10"/>
  <c r="AJ10" i="10"/>
  <c r="V12" i="10"/>
  <c r="E52" i="10"/>
  <c r="E11" i="10" s="1"/>
  <c r="E10" i="10" s="1"/>
  <c r="E7" i="10" s="1"/>
  <c r="AL97" i="10"/>
  <c r="H12" i="10"/>
  <c r="J98" i="10"/>
  <c r="Q98" i="10" s="1"/>
  <c r="X98" i="10" s="1"/>
  <c r="AE98" i="10" s="1"/>
  <c r="J102" i="10"/>
  <c r="Q102" i="10" s="1"/>
  <c r="AL110" i="10"/>
  <c r="J110" i="10"/>
  <c r="Q110" i="10" s="1"/>
  <c r="X110" i="10" s="1"/>
  <c r="AE110" i="10" s="1"/>
  <c r="AF7" i="10"/>
  <c r="Z52" i="10"/>
  <c r="AC53" i="10"/>
  <c r="X90" i="10"/>
  <c r="AL55" i="10"/>
  <c r="AL56" i="10"/>
  <c r="J56" i="10"/>
  <c r="Q56" i="10" s="1"/>
  <c r="X56" i="10" s="1"/>
  <c r="AE56" i="10" s="1"/>
  <c r="V11" i="10"/>
  <c r="R10" i="10"/>
  <c r="AL57" i="10"/>
  <c r="AC89" i="10"/>
  <c r="AL101" i="10"/>
  <c r="J101" i="10"/>
  <c r="Q101" i="10" s="1"/>
  <c r="X101" i="10" s="1"/>
  <c r="AE101" i="10" s="1"/>
  <c r="Q55" i="10"/>
  <c r="AL90" i="10"/>
  <c r="J99" i="10"/>
  <c r="Q99" i="10" s="1"/>
  <c r="X99" i="10" s="1"/>
  <c r="AE99" i="10" s="1"/>
  <c r="O70" i="10"/>
  <c r="O54" i="10" s="1"/>
  <c r="R89" i="10"/>
  <c r="R52" i="10" s="1"/>
  <c r="H72" i="10"/>
  <c r="J72" i="10" s="1"/>
  <c r="D89" i="10"/>
  <c r="D52" i="10" s="1"/>
  <c r="D11" i="10" s="1"/>
  <c r="J103" i="10"/>
  <c r="Q103" i="10" s="1"/>
  <c r="C52" i="10"/>
  <c r="J60" i="10"/>
  <c r="Q60" i="10" s="1"/>
  <c r="X60" i="10" s="1"/>
  <c r="AE60" i="10" s="1"/>
  <c r="J64" i="10"/>
  <c r="Q64" i="10" s="1"/>
  <c r="X64" i="10" s="1"/>
  <c r="AE64" i="10" s="1"/>
  <c r="J68" i="10"/>
  <c r="Q68" i="10" s="1"/>
  <c r="X68" i="10" s="1"/>
  <c r="AE68" i="10" s="1"/>
  <c r="J74" i="10"/>
  <c r="Q74" i="10" s="1"/>
  <c r="X74" i="10" s="1"/>
  <c r="AE74" i="10" s="1"/>
  <c r="AL93" i="10"/>
  <c r="AL94" i="10"/>
  <c r="J105" i="10"/>
  <c r="Q105" i="10" s="1"/>
  <c r="X105" i="10" s="1"/>
  <c r="AE105" i="10" s="1"/>
  <c r="J114" i="10"/>
  <c r="Q114" i="10" s="1"/>
  <c r="X114" i="10" s="1"/>
  <c r="AE114" i="10" s="1"/>
  <c r="J61" i="10"/>
  <c r="Q61" i="10" s="1"/>
  <c r="X61" i="10" s="1"/>
  <c r="AE61" i="10" s="1"/>
  <c r="J65" i="10"/>
  <c r="Q65" i="10" s="1"/>
  <c r="X65" i="10" s="1"/>
  <c r="AE65" i="10" s="1"/>
  <c r="J69" i="10"/>
  <c r="Q69" i="10" s="1"/>
  <c r="X69" i="10" s="1"/>
  <c r="AE69" i="10" s="1"/>
  <c r="J75" i="10"/>
  <c r="Q75" i="10" s="1"/>
  <c r="X75" i="10" s="1"/>
  <c r="AE75" i="10" s="1"/>
  <c r="J79" i="10"/>
  <c r="Q79" i="10" s="1"/>
  <c r="X79" i="10" s="1"/>
  <c r="AE79" i="10" s="1"/>
  <c r="J95" i="10"/>
  <c r="Q95" i="10" s="1"/>
  <c r="X95" i="10" s="1"/>
  <c r="AE95" i="10" s="1"/>
  <c r="AL108" i="10"/>
  <c r="J62" i="10"/>
  <c r="Q62" i="10" s="1"/>
  <c r="X62" i="10" s="1"/>
  <c r="AE62" i="10" s="1"/>
  <c r="J66" i="10"/>
  <c r="Q66" i="10" s="1"/>
  <c r="X66" i="10" s="1"/>
  <c r="AE66" i="10" s="1"/>
  <c r="J76" i="10"/>
  <c r="Q76" i="10" s="1"/>
  <c r="X76" i="10" s="1"/>
  <c r="AE76" i="10" s="1"/>
  <c r="J80" i="10"/>
  <c r="Q80" i="10" s="1"/>
  <c r="X80" i="10" s="1"/>
  <c r="AE80" i="10" s="1"/>
  <c r="J100" i="10"/>
  <c r="Q100" i="10" s="1"/>
  <c r="J116" i="10"/>
  <c r="Q116" i="10" s="1"/>
  <c r="X116" i="10" s="1"/>
  <c r="AE116" i="10" s="1"/>
  <c r="AL35" i="9"/>
  <c r="Q66" i="9"/>
  <c r="X66" i="9" s="1"/>
  <c r="AE66" i="9" s="1"/>
  <c r="V93" i="9"/>
  <c r="G85" i="9"/>
  <c r="V102" i="9"/>
  <c r="AL110" i="9"/>
  <c r="H70" i="9"/>
  <c r="AL111" i="9"/>
  <c r="AK10" i="9"/>
  <c r="AL20" i="9"/>
  <c r="AF10" i="9"/>
  <c r="AL30" i="9"/>
  <c r="W52" i="9"/>
  <c r="W50" i="9" s="1"/>
  <c r="AL72" i="9"/>
  <c r="T85" i="9"/>
  <c r="M85" i="9"/>
  <c r="H12" i="9"/>
  <c r="AL32" i="9"/>
  <c r="AL45" i="9"/>
  <c r="AI50" i="9"/>
  <c r="H71" i="9"/>
  <c r="J72" i="9"/>
  <c r="Q72" i="9" s="1"/>
  <c r="X72" i="9" s="1"/>
  <c r="AE72" i="9" s="1"/>
  <c r="AL81" i="9"/>
  <c r="L85" i="9"/>
  <c r="L50" i="9" s="1"/>
  <c r="H94" i="9"/>
  <c r="J94" i="9" s="1"/>
  <c r="O106" i="9"/>
  <c r="AH10" i="9"/>
  <c r="T52" i="9"/>
  <c r="AE77" i="9"/>
  <c r="V86" i="9"/>
  <c r="X61" i="9"/>
  <c r="AE61" i="9" s="1"/>
  <c r="V70" i="9"/>
  <c r="V52" i="9" s="1"/>
  <c r="N85" i="9"/>
  <c r="AL37" i="9"/>
  <c r="AJ48" i="9"/>
  <c r="R10" i="9"/>
  <c r="M10" i="9"/>
  <c r="AL16" i="9"/>
  <c r="AI10" i="9"/>
  <c r="AL39" i="9"/>
  <c r="V41" i="9"/>
  <c r="AL73" i="9"/>
  <c r="AL77" i="9"/>
  <c r="AL82" i="9"/>
  <c r="O90" i="9"/>
  <c r="Q90" i="9" s="1"/>
  <c r="V97" i="9"/>
  <c r="O98" i="9"/>
  <c r="AL98" i="9" s="1"/>
  <c r="O102" i="9"/>
  <c r="O104" i="9"/>
  <c r="O107" i="9"/>
  <c r="N10" i="9"/>
  <c r="AG10" i="9"/>
  <c r="AJ12" i="9"/>
  <c r="AJ10" i="9" s="1"/>
  <c r="V12" i="9"/>
  <c r="AL27" i="9"/>
  <c r="AL55" i="9"/>
  <c r="AL56" i="9"/>
  <c r="AL62" i="9"/>
  <c r="H68" i="9"/>
  <c r="S52" i="9"/>
  <c r="AL75" i="9"/>
  <c r="AL79" i="9"/>
  <c r="Q91" i="9"/>
  <c r="X91" i="9" s="1"/>
  <c r="AE91" i="9" s="1"/>
  <c r="V92" i="9"/>
  <c r="AL92" i="9" s="1"/>
  <c r="O94" i="9"/>
  <c r="V104" i="9"/>
  <c r="V105" i="9"/>
  <c r="H108" i="9"/>
  <c r="J108" i="9" s="1"/>
  <c r="Q108" i="9" s="1"/>
  <c r="Y10" i="9"/>
  <c r="AL33" i="9"/>
  <c r="C10" i="9"/>
  <c r="H48" i="9"/>
  <c r="AA50" i="9"/>
  <c r="X55" i="9"/>
  <c r="AE55" i="9" s="1"/>
  <c r="AL64" i="9"/>
  <c r="O68" i="9"/>
  <c r="AL78" i="9"/>
  <c r="U85" i="9"/>
  <c r="AJ85" i="9"/>
  <c r="U10" i="9"/>
  <c r="AL23" i="9"/>
  <c r="K10" i="9"/>
  <c r="AJ52" i="9"/>
  <c r="AL60" i="9"/>
  <c r="J64" i="9"/>
  <c r="Q64" i="9" s="1"/>
  <c r="X64" i="9" s="1"/>
  <c r="AE64" i="9" s="1"/>
  <c r="AL66" i="9"/>
  <c r="U52" i="9"/>
  <c r="AL80" i="9"/>
  <c r="H88" i="9"/>
  <c r="J88" i="9" s="1"/>
  <c r="Q88" i="9" s="1"/>
  <c r="X88" i="9" s="1"/>
  <c r="AE88" i="9" s="1"/>
  <c r="V90" i="9"/>
  <c r="H97" i="9"/>
  <c r="J97" i="9" s="1"/>
  <c r="O103" i="9"/>
  <c r="V107" i="9"/>
  <c r="V108" i="9"/>
  <c r="L10" i="9"/>
  <c r="V24" i="9"/>
  <c r="AL28" i="9"/>
  <c r="AC41" i="9"/>
  <c r="AL54" i="9"/>
  <c r="M52" i="9"/>
  <c r="AF50" i="9"/>
  <c r="AF7" i="9" s="1"/>
  <c r="O71" i="9"/>
  <c r="AL91" i="9"/>
  <c r="O97" i="9"/>
  <c r="O99" i="9"/>
  <c r="Q99" i="9" s="1"/>
  <c r="X99" i="9" s="1"/>
  <c r="AE99" i="9" s="1"/>
  <c r="AC12" i="9"/>
  <c r="AL44" i="9"/>
  <c r="V48" i="9"/>
  <c r="AL57" i="9"/>
  <c r="AL65" i="9"/>
  <c r="AG50" i="9"/>
  <c r="O70" i="9"/>
  <c r="AL70" i="9" s="1"/>
  <c r="O89" i="9"/>
  <c r="Q89" i="9" s="1"/>
  <c r="AL93" i="9"/>
  <c r="V94" i="9"/>
  <c r="H102" i="9"/>
  <c r="V106" i="9"/>
  <c r="AL19" i="9"/>
  <c r="AL21" i="9"/>
  <c r="P10" i="9"/>
  <c r="O48" i="9"/>
  <c r="J76" i="9"/>
  <c r="Q76" i="9" s="1"/>
  <c r="X76" i="9" s="1"/>
  <c r="AE76" i="9" s="1"/>
  <c r="V103" i="9"/>
  <c r="AK50" i="9"/>
  <c r="AH50" i="9"/>
  <c r="AH7" i="9" s="1"/>
  <c r="Z50" i="9"/>
  <c r="AC85" i="9"/>
  <c r="AB50" i="9"/>
  <c r="AI7" i="9"/>
  <c r="O12" i="9"/>
  <c r="AL22" i="9"/>
  <c r="AL58" i="9"/>
  <c r="AL63" i="9"/>
  <c r="J63" i="9"/>
  <c r="Q63" i="9" s="1"/>
  <c r="X63" i="9" s="1"/>
  <c r="AE63" i="9" s="1"/>
  <c r="O87" i="9"/>
  <c r="K85" i="9"/>
  <c r="K50" i="9" s="1"/>
  <c r="K7" i="9" s="1"/>
  <c r="AL101" i="9"/>
  <c r="J101" i="9"/>
  <c r="Q101" i="9" s="1"/>
  <c r="X101" i="9" s="1"/>
  <c r="AE101" i="9" s="1"/>
  <c r="T10" i="9"/>
  <c r="S10" i="9"/>
  <c r="AB10" i="9"/>
  <c r="AL47" i="9"/>
  <c r="N50" i="9"/>
  <c r="N7" i="9" s="1"/>
  <c r="AL53" i="9"/>
  <c r="J53" i="9"/>
  <c r="AL59" i="9"/>
  <c r="J59" i="9"/>
  <c r="Q59" i="9" s="1"/>
  <c r="X59" i="9" s="1"/>
  <c r="AE59" i="9" s="1"/>
  <c r="J60" i="9"/>
  <c r="Q60" i="9" s="1"/>
  <c r="X60" i="9" s="1"/>
  <c r="AE60" i="9" s="1"/>
  <c r="Q62" i="9"/>
  <c r="X62" i="9" s="1"/>
  <c r="AE62" i="9" s="1"/>
  <c r="E52" i="9"/>
  <c r="AL74" i="9"/>
  <c r="J74" i="9"/>
  <c r="Q74" i="9" s="1"/>
  <c r="X74" i="9" s="1"/>
  <c r="AE74" i="9" s="1"/>
  <c r="AL99" i="9"/>
  <c r="V100" i="9"/>
  <c r="AL100" i="9" s="1"/>
  <c r="AL18" i="9"/>
  <c r="AL25" i="9"/>
  <c r="AL31" i="9"/>
  <c r="Q58" i="9"/>
  <c r="X58" i="9" s="1"/>
  <c r="AE58" i="9" s="1"/>
  <c r="X65" i="9"/>
  <c r="AE65" i="9" s="1"/>
  <c r="AL69" i="9"/>
  <c r="Q73" i="9"/>
  <c r="X73" i="9" s="1"/>
  <c r="AE73" i="9" s="1"/>
  <c r="J104" i="9"/>
  <c r="H106" i="9"/>
  <c r="AL112" i="9"/>
  <c r="AL105" i="9"/>
  <c r="Q105" i="9"/>
  <c r="X105" i="9" s="1"/>
  <c r="AE105" i="9" s="1"/>
  <c r="AA10" i="9"/>
  <c r="AA7" i="9" s="1"/>
  <c r="E50" i="9"/>
  <c r="E11" i="9" s="1"/>
  <c r="E10" i="9" s="1"/>
  <c r="E7" i="9" s="1"/>
  <c r="J68" i="9"/>
  <c r="S85" i="9"/>
  <c r="V89" i="9"/>
  <c r="Z10" i="9"/>
  <c r="Z7" i="9" s="1"/>
  <c r="O24" i="9"/>
  <c r="AL26" i="9"/>
  <c r="AL49" i="9"/>
  <c r="AL48" i="9" s="1"/>
  <c r="AC51" i="9"/>
  <c r="G52" i="9"/>
  <c r="G50" i="9" s="1"/>
  <c r="G11" i="9" s="1"/>
  <c r="G10" i="9" s="1"/>
  <c r="G7" i="9" s="1"/>
  <c r="R85" i="9"/>
  <c r="V87" i="9"/>
  <c r="J103" i="9"/>
  <c r="J98" i="9"/>
  <c r="AL14" i="9"/>
  <c r="AC24" i="9"/>
  <c r="AL17" i="9"/>
  <c r="AL15" i="9"/>
  <c r="AL38" i="9"/>
  <c r="AL43" i="9"/>
  <c r="Q44" i="9"/>
  <c r="AL46" i="9"/>
  <c r="J69" i="9"/>
  <c r="Q69" i="9" s="1"/>
  <c r="X69" i="9" s="1"/>
  <c r="AE69" i="9" s="1"/>
  <c r="AL71" i="9"/>
  <c r="Y52" i="9"/>
  <c r="Y50" i="9" s="1"/>
  <c r="D85" i="9"/>
  <c r="D50" i="9" s="1"/>
  <c r="D11" i="9" s="1"/>
  <c r="AL86" i="9"/>
  <c r="J86" i="9"/>
  <c r="J93" i="9"/>
  <c r="Q93" i="9" s="1"/>
  <c r="X93" i="9" s="1"/>
  <c r="AE93" i="9" s="1"/>
  <c r="H96" i="9"/>
  <c r="F85" i="9"/>
  <c r="F50" i="9" s="1"/>
  <c r="F11" i="9" s="1"/>
  <c r="F10" i="9" s="1"/>
  <c r="F7" i="9" s="1"/>
  <c r="J100" i="9"/>
  <c r="Q100" i="9" s="1"/>
  <c r="J107" i="9"/>
  <c r="AE110" i="9"/>
  <c r="J95" i="9"/>
  <c r="Q95" i="9" s="1"/>
  <c r="AL13" i="9"/>
  <c r="H24" i="9"/>
  <c r="AL34" i="9"/>
  <c r="AL36" i="9"/>
  <c r="O41" i="9"/>
  <c r="AL42" i="9"/>
  <c r="H51" i="9"/>
  <c r="AJ51" i="9"/>
  <c r="AL67" i="9"/>
  <c r="J67" i="9"/>
  <c r="Q67" i="9" s="1"/>
  <c r="X67" i="9" s="1"/>
  <c r="AE67" i="9" s="1"/>
  <c r="R52" i="9"/>
  <c r="J70" i="9"/>
  <c r="J87" i="9"/>
  <c r="Q87" i="9" s="1"/>
  <c r="V95" i="9"/>
  <c r="AL95" i="9" s="1"/>
  <c r="O96" i="9"/>
  <c r="AL109" i="9"/>
  <c r="J109" i="9"/>
  <c r="Q109" i="9" s="1"/>
  <c r="X109" i="9" s="1"/>
  <c r="AE109" i="9" s="1"/>
  <c r="V11" i="9"/>
  <c r="J78" i="9"/>
  <c r="Q78" i="9" s="1"/>
  <c r="X78" i="9" s="1"/>
  <c r="AE78" i="9" s="1"/>
  <c r="J92" i="9"/>
  <c r="Q92" i="9" s="1"/>
  <c r="J111" i="9"/>
  <c r="Q111" i="9" s="1"/>
  <c r="X111" i="9" s="1"/>
  <c r="AE111" i="9" s="1"/>
  <c r="J54" i="9"/>
  <c r="Q54" i="9" s="1"/>
  <c r="X54" i="9" s="1"/>
  <c r="AE54" i="9" s="1"/>
  <c r="J75" i="9"/>
  <c r="Q75" i="9" s="1"/>
  <c r="X75" i="9" s="1"/>
  <c r="AE75" i="9" s="1"/>
  <c r="J112" i="9"/>
  <c r="Q112" i="9" s="1"/>
  <c r="X112" i="9" s="1"/>
  <c r="AE112" i="9" s="1"/>
  <c r="AK85" i="8"/>
  <c r="AI85" i="8"/>
  <c r="AH85" i="8"/>
  <c r="AG85" i="8"/>
  <c r="AF85" i="8"/>
  <c r="AD85" i="8"/>
  <c r="AA85" i="8"/>
  <c r="Z85" i="8"/>
  <c r="Y85" i="8"/>
  <c r="W85" i="8"/>
  <c r="P85" i="8"/>
  <c r="I85" i="8"/>
  <c r="O45" i="8"/>
  <c r="O46" i="8"/>
  <c r="O47" i="8"/>
  <c r="V109" i="8"/>
  <c r="AC109" i="8"/>
  <c r="AJ109" i="8"/>
  <c r="V110" i="8"/>
  <c r="AC110" i="8"/>
  <c r="AJ110" i="8"/>
  <c r="V111" i="8"/>
  <c r="AC111" i="8"/>
  <c r="AJ111" i="8"/>
  <c r="V112" i="8"/>
  <c r="AC112" i="8"/>
  <c r="AJ112" i="8"/>
  <c r="O109" i="8"/>
  <c r="Q109" i="8" s="1"/>
  <c r="X109" i="8" s="1"/>
  <c r="AE109" i="8" s="1"/>
  <c r="O110" i="8"/>
  <c r="O111" i="8"/>
  <c r="O112" i="8"/>
  <c r="J109" i="8"/>
  <c r="J111" i="8"/>
  <c r="Q111" i="8" s="1"/>
  <c r="X111" i="8" s="1"/>
  <c r="AE111" i="8" s="1"/>
  <c r="J112" i="8"/>
  <c r="H109" i="8"/>
  <c r="H110" i="8"/>
  <c r="J110" i="8" s="1"/>
  <c r="H111" i="8"/>
  <c r="H112" i="8"/>
  <c r="AD52" i="8"/>
  <c r="P52" i="8"/>
  <c r="I52" i="8"/>
  <c r="O40" i="8"/>
  <c r="O44" i="8"/>
  <c r="O83" i="8"/>
  <c r="O84" i="8"/>
  <c r="O86" i="8"/>
  <c r="R86" i="8"/>
  <c r="V86" i="8" s="1"/>
  <c r="U86" i="8"/>
  <c r="AC86" i="8"/>
  <c r="H83" i="8"/>
  <c r="H82" i="8"/>
  <c r="O35" i="8"/>
  <c r="O36" i="8"/>
  <c r="O37" i="8"/>
  <c r="O79" i="8"/>
  <c r="J79" i="8"/>
  <c r="O27" i="8"/>
  <c r="O55" i="8"/>
  <c r="O56" i="8"/>
  <c r="O57" i="8"/>
  <c r="AE94" i="13" l="1"/>
  <c r="AE54" i="13" s="1"/>
  <c r="AE7" i="13" s="1"/>
  <c r="AL53" i="11"/>
  <c r="H52" i="11"/>
  <c r="Q54" i="11"/>
  <c r="X90" i="11"/>
  <c r="D10" i="11"/>
  <c r="D7" i="11" s="1"/>
  <c r="H11" i="11"/>
  <c r="AL71" i="11"/>
  <c r="J71" i="11"/>
  <c r="Q71" i="11" s="1"/>
  <c r="X71" i="11" s="1"/>
  <c r="AE71" i="11" s="1"/>
  <c r="AE54" i="11" s="1"/>
  <c r="V89" i="11"/>
  <c r="V52" i="11" s="1"/>
  <c r="V7" i="11" s="1"/>
  <c r="J89" i="11"/>
  <c r="O52" i="11"/>
  <c r="Q93" i="11"/>
  <c r="X93" i="11" s="1"/>
  <c r="AE93" i="11" s="1"/>
  <c r="J72" i="11"/>
  <c r="Q72" i="11" s="1"/>
  <c r="X72" i="11" s="1"/>
  <c r="AE72" i="11" s="1"/>
  <c r="AL72" i="11"/>
  <c r="AL54" i="11" s="1"/>
  <c r="O7" i="11"/>
  <c r="X54" i="11"/>
  <c r="X110" i="11"/>
  <c r="AE110" i="11" s="1"/>
  <c r="X96" i="10"/>
  <c r="AE96" i="10" s="1"/>
  <c r="AL100" i="10"/>
  <c r="X107" i="10"/>
  <c r="AE107" i="10" s="1"/>
  <c r="AL88" i="9"/>
  <c r="X90" i="9"/>
  <c r="AE90" i="9" s="1"/>
  <c r="H52" i="9"/>
  <c r="AL102" i="10"/>
  <c r="AL89" i="9"/>
  <c r="AG7" i="9"/>
  <c r="AL94" i="9"/>
  <c r="Q97" i="9"/>
  <c r="X97" i="9" s="1"/>
  <c r="AE97" i="9" s="1"/>
  <c r="AL92" i="10"/>
  <c r="AL70" i="10"/>
  <c r="H54" i="10"/>
  <c r="AL104" i="10"/>
  <c r="Q72" i="10"/>
  <c r="X72" i="10" s="1"/>
  <c r="AE72" i="10" s="1"/>
  <c r="AA7" i="10"/>
  <c r="AL72" i="10"/>
  <c r="J111" i="10"/>
  <c r="Q111" i="10" s="1"/>
  <c r="X111" i="10" s="1"/>
  <c r="AE111" i="10" s="1"/>
  <c r="U7" i="10"/>
  <c r="N52" i="10"/>
  <c r="J92" i="10"/>
  <c r="Q92" i="10" s="1"/>
  <c r="X92" i="10" s="1"/>
  <c r="AE92" i="10" s="1"/>
  <c r="Q112" i="10"/>
  <c r="X112" i="10" s="1"/>
  <c r="AE112" i="10" s="1"/>
  <c r="V89" i="10"/>
  <c r="V52" i="10" s="1"/>
  <c r="AL53" i="10"/>
  <c r="H89" i="10"/>
  <c r="Z7" i="10"/>
  <c r="AJ52" i="10"/>
  <c r="AJ7" i="10" s="1"/>
  <c r="S52" i="10"/>
  <c r="S7" i="10" s="1"/>
  <c r="G52" i="10"/>
  <c r="G11" i="10" s="1"/>
  <c r="G10" i="10" s="1"/>
  <c r="G7" i="10" s="1"/>
  <c r="AL106" i="10"/>
  <c r="M52" i="10"/>
  <c r="X103" i="10"/>
  <c r="AE103" i="10" s="1"/>
  <c r="X100" i="10"/>
  <c r="AE100" i="10" s="1"/>
  <c r="X102" i="10"/>
  <c r="AE102" i="10" s="1"/>
  <c r="J91" i="10"/>
  <c r="Q91" i="10" s="1"/>
  <c r="X91" i="10" s="1"/>
  <c r="AE91" i="10" s="1"/>
  <c r="Q106" i="10"/>
  <c r="X106" i="10" s="1"/>
  <c r="AE106" i="10" s="1"/>
  <c r="J73" i="10"/>
  <c r="Q73" i="10" s="1"/>
  <c r="X73" i="10" s="1"/>
  <c r="AE73" i="10" s="1"/>
  <c r="AL73" i="10"/>
  <c r="O89" i="10"/>
  <c r="AL43" i="10"/>
  <c r="Q43" i="10"/>
  <c r="Q10" i="10" s="1"/>
  <c r="X44" i="10"/>
  <c r="X43" i="10" s="1"/>
  <c r="AL91" i="10"/>
  <c r="AL89" i="10" s="1"/>
  <c r="J71" i="10"/>
  <c r="Q71" i="10" s="1"/>
  <c r="X71" i="10" s="1"/>
  <c r="AE71" i="10" s="1"/>
  <c r="O52" i="10"/>
  <c r="O7" i="10" s="1"/>
  <c r="AL40" i="10"/>
  <c r="AL68" i="9"/>
  <c r="AC10" i="9"/>
  <c r="X89" i="9"/>
  <c r="AE89" i="9" s="1"/>
  <c r="Q94" i="9"/>
  <c r="L7" i="9"/>
  <c r="D10" i="10"/>
  <c r="D7" i="10" s="1"/>
  <c r="X55" i="10"/>
  <c r="Q70" i="10"/>
  <c r="R7" i="10"/>
  <c r="V10" i="10"/>
  <c r="V7" i="10" s="1"/>
  <c r="AE90" i="10"/>
  <c r="AC52" i="10"/>
  <c r="AC7" i="10" s="1"/>
  <c r="X87" i="9"/>
  <c r="AE87" i="9" s="1"/>
  <c r="Q107" i="9"/>
  <c r="X107" i="9" s="1"/>
  <c r="AE107" i="9" s="1"/>
  <c r="S50" i="9"/>
  <c r="S7" i="9" s="1"/>
  <c r="Q70" i="9"/>
  <c r="X70" i="9" s="1"/>
  <c r="AE70" i="9" s="1"/>
  <c r="AL104" i="9"/>
  <c r="T50" i="9"/>
  <c r="V85" i="9"/>
  <c r="V50" i="9" s="1"/>
  <c r="T7" i="9"/>
  <c r="AL108" i="9"/>
  <c r="U50" i="9"/>
  <c r="U7" i="9" s="1"/>
  <c r="AL97" i="9"/>
  <c r="V10" i="9"/>
  <c r="J71" i="9"/>
  <c r="Q71" i="9" s="1"/>
  <c r="X71" i="9" s="1"/>
  <c r="AE71" i="9" s="1"/>
  <c r="AL107" i="9"/>
  <c r="Y7" i="9"/>
  <c r="X94" i="9"/>
  <c r="AE94" i="9" s="1"/>
  <c r="AL102" i="9"/>
  <c r="M50" i="9"/>
  <c r="M7" i="9" s="1"/>
  <c r="AL103" i="9"/>
  <c r="O52" i="9"/>
  <c r="Q68" i="9"/>
  <c r="X68" i="9" s="1"/>
  <c r="AE68" i="9" s="1"/>
  <c r="J102" i="9"/>
  <c r="Q102" i="9" s="1"/>
  <c r="X102" i="9" s="1"/>
  <c r="AE102" i="9" s="1"/>
  <c r="Q98" i="9"/>
  <c r="X98" i="9" s="1"/>
  <c r="AE98" i="9" s="1"/>
  <c r="H85" i="9"/>
  <c r="AL90" i="9"/>
  <c r="Q103" i="9"/>
  <c r="X103" i="9" s="1"/>
  <c r="AE103" i="9" s="1"/>
  <c r="X108" i="9"/>
  <c r="AE108" i="9" s="1"/>
  <c r="R50" i="9"/>
  <c r="R7" i="9" s="1"/>
  <c r="Q104" i="9"/>
  <c r="X104" i="9" s="1"/>
  <c r="AE104" i="9" s="1"/>
  <c r="AL87" i="9"/>
  <c r="X92" i="9"/>
  <c r="AE92" i="9" s="1"/>
  <c r="AJ50" i="9"/>
  <c r="AJ7" i="9" s="1"/>
  <c r="AB7" i="9"/>
  <c r="H11" i="9"/>
  <c r="D10" i="9"/>
  <c r="D7" i="9" s="1"/>
  <c r="AL41" i="9"/>
  <c r="X95" i="9"/>
  <c r="AE95" i="9" s="1"/>
  <c r="Q53" i="9"/>
  <c r="O10" i="9"/>
  <c r="AL51" i="9"/>
  <c r="H50" i="9"/>
  <c r="AC52" i="9"/>
  <c r="AC50" i="9" s="1"/>
  <c r="AC7" i="9" s="1"/>
  <c r="AL24" i="9"/>
  <c r="O85" i="9"/>
  <c r="J106" i="9"/>
  <c r="Q106" i="9" s="1"/>
  <c r="X106" i="9" s="1"/>
  <c r="AE106" i="9" s="1"/>
  <c r="AL106" i="9"/>
  <c r="AL96" i="9"/>
  <c r="J96" i="9"/>
  <c r="Q96" i="9" s="1"/>
  <c r="X96" i="9" s="1"/>
  <c r="AE96" i="9" s="1"/>
  <c r="AL52" i="9"/>
  <c r="AL12" i="9"/>
  <c r="X100" i="9"/>
  <c r="AE100" i="9" s="1"/>
  <c r="Q86" i="9"/>
  <c r="Q41" i="9"/>
  <c r="Q10" i="9" s="1"/>
  <c r="X44" i="9"/>
  <c r="X41" i="9" s="1"/>
  <c r="Q112" i="8"/>
  <c r="X112" i="8" s="1"/>
  <c r="AE112" i="8" s="1"/>
  <c r="AL111" i="8"/>
  <c r="AL112" i="8"/>
  <c r="Q110" i="8"/>
  <c r="X110" i="8" s="1"/>
  <c r="AE110" i="8" s="1"/>
  <c r="AL109" i="8"/>
  <c r="AL110" i="8"/>
  <c r="AE90" i="11" l="1"/>
  <c r="AE89" i="11" s="1"/>
  <c r="AE52" i="11" s="1"/>
  <c r="AE7" i="11" s="1"/>
  <c r="X89" i="11"/>
  <c r="X52" i="11" s="1"/>
  <c r="X7" i="11" s="1"/>
  <c r="AL11" i="11"/>
  <c r="AL10" i="11" s="1"/>
  <c r="H10" i="11"/>
  <c r="J54" i="11"/>
  <c r="J52" i="11" s="1"/>
  <c r="Q89" i="11"/>
  <c r="AL52" i="11"/>
  <c r="Q52" i="11"/>
  <c r="Q7" i="11" s="1"/>
  <c r="X70" i="10"/>
  <c r="Q54" i="10"/>
  <c r="J54" i="10"/>
  <c r="AL54" i="10"/>
  <c r="V7" i="9"/>
  <c r="AL85" i="9"/>
  <c r="J89" i="10"/>
  <c r="J52" i="10" s="1"/>
  <c r="H11" i="10"/>
  <c r="AL11" i="10" s="1"/>
  <c r="H52" i="10"/>
  <c r="AL52" i="10" s="1"/>
  <c r="Q89" i="10"/>
  <c r="X89" i="10"/>
  <c r="AE89" i="10"/>
  <c r="AL39" i="10"/>
  <c r="AE55" i="10"/>
  <c r="H10" i="10"/>
  <c r="Q52" i="10"/>
  <c r="Q7" i="10" s="1"/>
  <c r="O50" i="9"/>
  <c r="O7" i="9" s="1"/>
  <c r="J52" i="9"/>
  <c r="J50" i="9" s="1"/>
  <c r="J7" i="9" s="1"/>
  <c r="AL11" i="9"/>
  <c r="AL10" i="9" s="1"/>
  <c r="H10" i="9"/>
  <c r="H7" i="9" s="1"/>
  <c r="Q52" i="9"/>
  <c r="X53" i="9"/>
  <c r="J85" i="9"/>
  <c r="AL50" i="9"/>
  <c r="Q85" i="9"/>
  <c r="X86" i="9"/>
  <c r="V39" i="8"/>
  <c r="O39" i="8"/>
  <c r="H39" i="8"/>
  <c r="C41" i="8"/>
  <c r="C68" i="8"/>
  <c r="C69" i="8"/>
  <c r="C70" i="8"/>
  <c r="C71" i="8"/>
  <c r="AJ108" i="8"/>
  <c r="U108" i="8"/>
  <c r="T108" i="8"/>
  <c r="S108" i="8"/>
  <c r="R108" i="8"/>
  <c r="N108" i="8"/>
  <c r="M108" i="8"/>
  <c r="K108" i="8"/>
  <c r="F108" i="8"/>
  <c r="E108" i="8"/>
  <c r="D108" i="8"/>
  <c r="AJ107" i="8"/>
  <c r="U107" i="8"/>
  <c r="T107" i="8"/>
  <c r="S107" i="8"/>
  <c r="R107" i="8"/>
  <c r="N107" i="8"/>
  <c r="M107" i="8"/>
  <c r="L107" i="8"/>
  <c r="K107" i="8"/>
  <c r="G107" i="8"/>
  <c r="F107" i="8"/>
  <c r="E107" i="8"/>
  <c r="D107" i="8"/>
  <c r="AJ106" i="8"/>
  <c r="AC106" i="8"/>
  <c r="U106" i="8"/>
  <c r="T106" i="8"/>
  <c r="S106" i="8"/>
  <c r="R106" i="8"/>
  <c r="N106" i="8"/>
  <c r="M106" i="8"/>
  <c r="L106" i="8"/>
  <c r="K106" i="8"/>
  <c r="G106" i="8"/>
  <c r="F106" i="8"/>
  <c r="D106" i="8"/>
  <c r="AJ105" i="8"/>
  <c r="AC105" i="8"/>
  <c r="U105" i="8"/>
  <c r="T105" i="8"/>
  <c r="S105" i="8"/>
  <c r="R105" i="8"/>
  <c r="N105" i="8"/>
  <c r="L105" i="8"/>
  <c r="K105" i="8"/>
  <c r="J105" i="8"/>
  <c r="E105" i="8"/>
  <c r="D105" i="8"/>
  <c r="AJ104" i="8"/>
  <c r="AC104" i="8"/>
  <c r="U104" i="8"/>
  <c r="T104" i="8"/>
  <c r="S104" i="8"/>
  <c r="R104" i="8"/>
  <c r="N104" i="8"/>
  <c r="L104" i="8"/>
  <c r="K104" i="8"/>
  <c r="F104" i="8"/>
  <c r="AJ103" i="8"/>
  <c r="AC103" i="8"/>
  <c r="U103" i="8"/>
  <c r="T103" i="8"/>
  <c r="S103" i="8"/>
  <c r="R103" i="8"/>
  <c r="N103" i="8"/>
  <c r="M103" i="8"/>
  <c r="L103" i="8"/>
  <c r="K103" i="8"/>
  <c r="F103" i="8"/>
  <c r="D103" i="8"/>
  <c r="AJ102" i="8"/>
  <c r="AC102" i="8"/>
  <c r="U102" i="8"/>
  <c r="T102" i="8"/>
  <c r="S102" i="8"/>
  <c r="R102" i="8"/>
  <c r="N102" i="8"/>
  <c r="M102" i="8"/>
  <c r="L102" i="8"/>
  <c r="K102" i="8"/>
  <c r="G102" i="8"/>
  <c r="E102" i="8"/>
  <c r="D102" i="8"/>
  <c r="AJ101" i="8"/>
  <c r="AC101" i="8"/>
  <c r="V101" i="8"/>
  <c r="O101" i="8"/>
  <c r="H101" i="8"/>
  <c r="AJ100" i="8"/>
  <c r="AC100" i="8"/>
  <c r="U100" i="8"/>
  <c r="T100" i="8"/>
  <c r="S100" i="8"/>
  <c r="R100" i="8"/>
  <c r="M100" i="8"/>
  <c r="K100" i="8"/>
  <c r="F100" i="8"/>
  <c r="D100" i="8"/>
  <c r="AJ99" i="8"/>
  <c r="AC99" i="8"/>
  <c r="T99" i="8"/>
  <c r="R99" i="8"/>
  <c r="N99" i="8"/>
  <c r="L99" i="8"/>
  <c r="K99" i="8"/>
  <c r="E99" i="8"/>
  <c r="AJ98" i="8"/>
  <c r="AC98" i="8"/>
  <c r="U98" i="8"/>
  <c r="T98" i="8"/>
  <c r="S98" i="8"/>
  <c r="R98" i="8"/>
  <c r="N98" i="8"/>
  <c r="M98" i="8"/>
  <c r="K98" i="8"/>
  <c r="G98" i="8"/>
  <c r="F98" i="8"/>
  <c r="AJ97" i="8"/>
  <c r="AC97" i="8"/>
  <c r="U97" i="8"/>
  <c r="T97" i="8"/>
  <c r="S97" i="8"/>
  <c r="R97" i="8"/>
  <c r="N97" i="8"/>
  <c r="M97" i="8"/>
  <c r="L97" i="8"/>
  <c r="K97" i="8"/>
  <c r="G97" i="8"/>
  <c r="F97" i="8"/>
  <c r="D97" i="8"/>
  <c r="AJ96" i="8"/>
  <c r="AC96" i="8"/>
  <c r="U96" i="8"/>
  <c r="T96" i="8"/>
  <c r="S96" i="8"/>
  <c r="R96" i="8"/>
  <c r="N96" i="8"/>
  <c r="M96" i="8"/>
  <c r="L96" i="8"/>
  <c r="K96" i="8"/>
  <c r="F96" i="8"/>
  <c r="AJ95" i="8"/>
  <c r="AC95" i="8"/>
  <c r="U95" i="8"/>
  <c r="T95" i="8"/>
  <c r="S95" i="8"/>
  <c r="R95" i="8"/>
  <c r="M95" i="8"/>
  <c r="K95" i="8"/>
  <c r="F95" i="8"/>
  <c r="D95" i="8"/>
  <c r="AJ94" i="8"/>
  <c r="AC94" i="8"/>
  <c r="U94" i="8"/>
  <c r="T94" i="8"/>
  <c r="S94" i="8"/>
  <c r="R94" i="8"/>
  <c r="N94" i="8"/>
  <c r="L94" i="8"/>
  <c r="K94" i="8"/>
  <c r="F94" i="8"/>
  <c r="D94" i="8"/>
  <c r="AJ93" i="8"/>
  <c r="AC93" i="8"/>
  <c r="U93" i="8"/>
  <c r="T93" i="8"/>
  <c r="S93" i="8"/>
  <c r="R93" i="8"/>
  <c r="AJ92" i="8"/>
  <c r="AC92" i="8"/>
  <c r="T92" i="8"/>
  <c r="R92" i="8"/>
  <c r="AJ91" i="8"/>
  <c r="AC91" i="8"/>
  <c r="V91" i="8"/>
  <c r="O91" i="8"/>
  <c r="H91" i="8"/>
  <c r="J91" i="8" s="1"/>
  <c r="AJ90" i="8"/>
  <c r="AC90" i="8"/>
  <c r="U90" i="8"/>
  <c r="T90" i="8"/>
  <c r="S90" i="8"/>
  <c r="N90" i="8"/>
  <c r="M90" i="8"/>
  <c r="L90" i="8"/>
  <c r="H90" i="8"/>
  <c r="AJ89" i="8"/>
  <c r="AC89" i="8"/>
  <c r="U89" i="8"/>
  <c r="T89" i="8"/>
  <c r="S89" i="8"/>
  <c r="N89" i="8"/>
  <c r="M89" i="8"/>
  <c r="K89" i="8"/>
  <c r="AJ88" i="8"/>
  <c r="AC88" i="8"/>
  <c r="U88" i="8"/>
  <c r="S88" i="8"/>
  <c r="R88" i="8"/>
  <c r="E88" i="8"/>
  <c r="D88" i="8"/>
  <c r="AJ87" i="8"/>
  <c r="AC87" i="8"/>
  <c r="U87" i="8"/>
  <c r="T87" i="8"/>
  <c r="T85" i="8" s="1"/>
  <c r="S87" i="8"/>
  <c r="R87" i="8"/>
  <c r="N87" i="8"/>
  <c r="M87" i="8"/>
  <c r="L87" i="8"/>
  <c r="K87" i="8"/>
  <c r="G87" i="8"/>
  <c r="G85" i="8" s="1"/>
  <c r="D87" i="8"/>
  <c r="D85" i="8" s="1"/>
  <c r="AJ86" i="8"/>
  <c r="P50" i="8"/>
  <c r="V82" i="8"/>
  <c r="O82" i="8"/>
  <c r="V81" i="8"/>
  <c r="O81" i="8"/>
  <c r="H81" i="8"/>
  <c r="V80" i="8"/>
  <c r="H80" i="8"/>
  <c r="V79" i="8"/>
  <c r="AJ78" i="8"/>
  <c r="AC78" i="8"/>
  <c r="V78" i="8"/>
  <c r="O78" i="8"/>
  <c r="H78" i="8"/>
  <c r="AJ77" i="8"/>
  <c r="AC77" i="8"/>
  <c r="V77" i="8"/>
  <c r="O77" i="8"/>
  <c r="H77" i="8"/>
  <c r="AJ76" i="8"/>
  <c r="AC76" i="8"/>
  <c r="V76" i="8"/>
  <c r="O76" i="8"/>
  <c r="H76" i="8"/>
  <c r="J76" i="8" s="1"/>
  <c r="AJ75" i="8"/>
  <c r="AC75" i="8"/>
  <c r="V75" i="8"/>
  <c r="O75" i="8"/>
  <c r="H75" i="8"/>
  <c r="AJ74" i="8"/>
  <c r="AC74" i="8"/>
  <c r="V74" i="8"/>
  <c r="O74" i="8"/>
  <c r="H74" i="8"/>
  <c r="AJ73" i="8"/>
  <c r="AC73" i="8"/>
  <c r="V73" i="8"/>
  <c r="O73" i="8"/>
  <c r="H73" i="8"/>
  <c r="AJ72" i="8"/>
  <c r="AC72" i="8"/>
  <c r="V72" i="8"/>
  <c r="O72" i="8"/>
  <c r="H72" i="8"/>
  <c r="J72" i="8" s="1"/>
  <c r="AB52" i="8"/>
  <c r="AA52" i="8"/>
  <c r="Z52" i="8"/>
  <c r="Y52" i="8"/>
  <c r="W71" i="8"/>
  <c r="V71" i="8"/>
  <c r="U71" i="8"/>
  <c r="T71" i="8"/>
  <c r="S71" i="8"/>
  <c r="R71" i="8"/>
  <c r="N71" i="8"/>
  <c r="M71" i="8"/>
  <c r="L71" i="8"/>
  <c r="K71" i="8"/>
  <c r="G71" i="8"/>
  <c r="F71" i="8"/>
  <c r="E71" i="8"/>
  <c r="D71" i="8"/>
  <c r="B71" i="8"/>
  <c r="AC70" i="8"/>
  <c r="U70" i="8"/>
  <c r="S70" i="8"/>
  <c r="R70" i="8"/>
  <c r="N70" i="8"/>
  <c r="L70" i="8"/>
  <c r="K70" i="8"/>
  <c r="G70" i="8"/>
  <c r="G52" i="8" s="1"/>
  <c r="F70" i="8"/>
  <c r="E70" i="8"/>
  <c r="D70" i="8"/>
  <c r="B70" i="8"/>
  <c r="AC69" i="8"/>
  <c r="W69" i="8"/>
  <c r="V69" i="8"/>
  <c r="U69" i="8"/>
  <c r="T69" i="8"/>
  <c r="S69" i="8"/>
  <c r="R69" i="8"/>
  <c r="M69" i="8"/>
  <c r="L69" i="8"/>
  <c r="K69" i="8"/>
  <c r="F69" i="8"/>
  <c r="E69" i="8"/>
  <c r="D69" i="8"/>
  <c r="B69" i="8"/>
  <c r="AK52" i="8"/>
  <c r="AI52" i="8"/>
  <c r="AH52" i="8"/>
  <c r="AG52" i="8"/>
  <c r="AF52" i="8"/>
  <c r="AC68" i="8"/>
  <c r="W68" i="8"/>
  <c r="V68" i="8"/>
  <c r="U68" i="8"/>
  <c r="T68" i="8"/>
  <c r="T52" i="8" s="1"/>
  <c r="S68" i="8"/>
  <c r="R68" i="8"/>
  <c r="M68" i="8"/>
  <c r="L68" i="8"/>
  <c r="K68" i="8"/>
  <c r="F68" i="8"/>
  <c r="F52" i="8" s="1"/>
  <c r="E68" i="8"/>
  <c r="D68" i="8"/>
  <c r="D52" i="8" s="1"/>
  <c r="B68" i="8"/>
  <c r="AJ67" i="8"/>
  <c r="AC67" i="8"/>
  <c r="V67" i="8"/>
  <c r="O67" i="8"/>
  <c r="H67" i="8"/>
  <c r="AJ66" i="8"/>
  <c r="AC66" i="8"/>
  <c r="V66" i="8"/>
  <c r="O66" i="8"/>
  <c r="H66" i="8"/>
  <c r="AJ65" i="8"/>
  <c r="AC65" i="8"/>
  <c r="V65" i="8"/>
  <c r="O65" i="8"/>
  <c r="H65" i="8"/>
  <c r="AJ64" i="8"/>
  <c r="AC64" i="8"/>
  <c r="V64" i="8"/>
  <c r="O64" i="8"/>
  <c r="H64" i="8"/>
  <c r="AJ63" i="8"/>
  <c r="AC63" i="8"/>
  <c r="V63" i="8"/>
  <c r="O63" i="8"/>
  <c r="H63" i="8"/>
  <c r="AJ62" i="8"/>
  <c r="AC62" i="8"/>
  <c r="V62" i="8"/>
  <c r="O62" i="8"/>
  <c r="H62" i="8"/>
  <c r="AJ61" i="8"/>
  <c r="AC61" i="8"/>
  <c r="V61" i="8"/>
  <c r="O61" i="8"/>
  <c r="H61" i="8"/>
  <c r="J61" i="8" s="1"/>
  <c r="AJ60" i="8"/>
  <c r="AC60" i="8"/>
  <c r="V60" i="8"/>
  <c r="O60" i="8"/>
  <c r="H60" i="8"/>
  <c r="AJ59" i="8"/>
  <c r="AC59" i="8"/>
  <c r="V59" i="8"/>
  <c r="O59" i="8"/>
  <c r="H59" i="8"/>
  <c r="AJ58" i="8"/>
  <c r="AC58" i="8"/>
  <c r="V58" i="8"/>
  <c r="O58" i="8"/>
  <c r="H58" i="8"/>
  <c r="AJ57" i="8"/>
  <c r="AC57" i="8"/>
  <c r="V57" i="8"/>
  <c r="J57" i="8"/>
  <c r="H56" i="8"/>
  <c r="AL56" i="8" s="1"/>
  <c r="AJ55" i="8"/>
  <c r="AC55" i="8"/>
  <c r="V55" i="8"/>
  <c r="H55" i="8"/>
  <c r="J55" i="8" s="1"/>
  <c r="AJ54" i="8"/>
  <c r="AC54" i="8"/>
  <c r="V54" i="8"/>
  <c r="O54" i="8"/>
  <c r="H54" i="8"/>
  <c r="AJ53" i="8"/>
  <c r="AC53" i="8"/>
  <c r="V53" i="8"/>
  <c r="O53" i="8"/>
  <c r="H53" i="8"/>
  <c r="AD50" i="8"/>
  <c r="I50" i="8"/>
  <c r="AI51" i="8"/>
  <c r="AH51" i="8"/>
  <c r="AG51" i="8"/>
  <c r="AF51" i="8"/>
  <c r="AB51" i="8"/>
  <c r="AA51" i="8"/>
  <c r="Z51" i="8"/>
  <c r="G51" i="8"/>
  <c r="F51" i="8"/>
  <c r="E51" i="8"/>
  <c r="D51" i="8"/>
  <c r="AJ49" i="8"/>
  <c r="AC49" i="8"/>
  <c r="V49" i="8"/>
  <c r="O49" i="8"/>
  <c r="H49" i="8"/>
  <c r="AI48" i="8"/>
  <c r="AH48" i="8"/>
  <c r="AG48" i="8"/>
  <c r="AF48" i="8"/>
  <c r="AB48" i="8"/>
  <c r="AA48" i="8"/>
  <c r="Z48" i="8"/>
  <c r="Y48" i="8"/>
  <c r="U48" i="8"/>
  <c r="T48" i="8"/>
  <c r="S48" i="8"/>
  <c r="R48" i="8"/>
  <c r="N48" i="8"/>
  <c r="M48" i="8"/>
  <c r="L48" i="8"/>
  <c r="K48" i="8"/>
  <c r="G48" i="8"/>
  <c r="F48" i="8"/>
  <c r="E48" i="8"/>
  <c r="D48" i="8"/>
  <c r="V47" i="8"/>
  <c r="H47" i="8"/>
  <c r="V46" i="8"/>
  <c r="H46" i="8"/>
  <c r="AL46" i="8" s="1"/>
  <c r="V45" i="8"/>
  <c r="H45" i="8"/>
  <c r="AJ44" i="8"/>
  <c r="AC44" i="8"/>
  <c r="V44" i="8"/>
  <c r="Q44" i="8"/>
  <c r="H44" i="8"/>
  <c r="AJ43" i="8"/>
  <c r="AC43" i="8"/>
  <c r="V43" i="8"/>
  <c r="O43" i="8"/>
  <c r="Q43" i="8" s="1"/>
  <c r="H43" i="8"/>
  <c r="AJ42" i="8"/>
  <c r="AC42" i="8"/>
  <c r="V42" i="8"/>
  <c r="O42" i="8"/>
  <c r="Q42" i="8" s="1"/>
  <c r="H42" i="8"/>
  <c r="AK41" i="8"/>
  <c r="AI41" i="8"/>
  <c r="AH41" i="8"/>
  <c r="AG41" i="8"/>
  <c r="AF41" i="8"/>
  <c r="AE41" i="8"/>
  <c r="AD41" i="8"/>
  <c r="AB41" i="8"/>
  <c r="AA41" i="8"/>
  <c r="Z41" i="8"/>
  <c r="Y41" i="8"/>
  <c r="W41" i="8"/>
  <c r="U41" i="8"/>
  <c r="T41" i="8"/>
  <c r="S41" i="8"/>
  <c r="R41" i="8"/>
  <c r="P41" i="8"/>
  <c r="N41" i="8"/>
  <c r="M41" i="8"/>
  <c r="L41" i="8"/>
  <c r="K41" i="8"/>
  <c r="J41" i="8"/>
  <c r="I41" i="8"/>
  <c r="G41" i="8"/>
  <c r="F41" i="8"/>
  <c r="E41" i="8"/>
  <c r="D41" i="8"/>
  <c r="V38" i="8"/>
  <c r="O38" i="8"/>
  <c r="H38" i="8"/>
  <c r="V37" i="8"/>
  <c r="V24" i="8" s="1"/>
  <c r="H37" i="8"/>
  <c r="V36" i="8"/>
  <c r="H36" i="8"/>
  <c r="V35" i="8"/>
  <c r="H35" i="8"/>
  <c r="AC34" i="8"/>
  <c r="V34" i="8"/>
  <c r="O34" i="8"/>
  <c r="H34" i="8"/>
  <c r="AC33" i="8"/>
  <c r="V33" i="8"/>
  <c r="O33" i="8"/>
  <c r="H33" i="8"/>
  <c r="AC32" i="8"/>
  <c r="V32" i="8"/>
  <c r="O32" i="8"/>
  <c r="H32" i="8"/>
  <c r="AC31" i="8"/>
  <c r="V31" i="8"/>
  <c r="O31" i="8"/>
  <c r="H31" i="8"/>
  <c r="AC30" i="8"/>
  <c r="V30" i="8"/>
  <c r="O30" i="8"/>
  <c r="H30" i="8"/>
  <c r="AC29" i="8"/>
  <c r="V29" i="8"/>
  <c r="O29" i="8"/>
  <c r="H29" i="8"/>
  <c r="AC28" i="8"/>
  <c r="V28" i="8"/>
  <c r="O28" i="8"/>
  <c r="H28" i="8"/>
  <c r="V27" i="8"/>
  <c r="H27" i="8"/>
  <c r="AC26" i="8"/>
  <c r="V26" i="8"/>
  <c r="O26" i="8"/>
  <c r="AC25" i="8"/>
  <c r="V25" i="8"/>
  <c r="O25" i="8"/>
  <c r="AJ23" i="8"/>
  <c r="AC23" i="8"/>
  <c r="V23" i="8"/>
  <c r="O23" i="8"/>
  <c r="H23" i="8"/>
  <c r="AJ22" i="8"/>
  <c r="AC22" i="8"/>
  <c r="V22" i="8"/>
  <c r="O22" i="8"/>
  <c r="H22" i="8"/>
  <c r="AJ21" i="8"/>
  <c r="AC21" i="8"/>
  <c r="V21" i="8"/>
  <c r="O21" i="8"/>
  <c r="H21" i="8"/>
  <c r="AJ20" i="8"/>
  <c r="AC20" i="8"/>
  <c r="V20" i="8"/>
  <c r="O20" i="8"/>
  <c r="H20" i="8"/>
  <c r="AJ19" i="8"/>
  <c r="AC19" i="8"/>
  <c r="V19" i="8"/>
  <c r="O19" i="8"/>
  <c r="H19" i="8"/>
  <c r="AJ18" i="8"/>
  <c r="AC18" i="8"/>
  <c r="V18" i="8"/>
  <c r="O18" i="8"/>
  <c r="H18" i="8"/>
  <c r="AJ17" i="8"/>
  <c r="AC17" i="8"/>
  <c r="V17" i="8"/>
  <c r="O17" i="8"/>
  <c r="H17" i="8"/>
  <c r="AJ16" i="8"/>
  <c r="AC16" i="8"/>
  <c r="V16" i="8"/>
  <c r="O16" i="8"/>
  <c r="H16" i="8"/>
  <c r="AJ15" i="8"/>
  <c r="AC15" i="8"/>
  <c r="V15" i="8"/>
  <c r="O15" i="8"/>
  <c r="H15" i="8"/>
  <c r="AJ14" i="8"/>
  <c r="AC14" i="8"/>
  <c r="V14" i="8"/>
  <c r="O14" i="8"/>
  <c r="H14" i="8"/>
  <c r="AJ13" i="8"/>
  <c r="AC13" i="8"/>
  <c r="V13" i="8"/>
  <c r="O13" i="8"/>
  <c r="H13" i="8"/>
  <c r="AK12" i="8"/>
  <c r="AK10" i="8" s="1"/>
  <c r="AI12" i="8"/>
  <c r="AH12" i="8"/>
  <c r="AG12" i="8"/>
  <c r="AF12" i="8"/>
  <c r="AE12" i="8"/>
  <c r="AD12" i="8"/>
  <c r="AB12" i="8"/>
  <c r="AA12" i="8"/>
  <c r="Z12" i="8"/>
  <c r="Y12" i="8"/>
  <c r="X12" i="8"/>
  <c r="W12" i="8"/>
  <c r="U12" i="8"/>
  <c r="T12" i="8"/>
  <c r="S12" i="8"/>
  <c r="R12" i="8"/>
  <c r="Q12" i="8"/>
  <c r="P12" i="8"/>
  <c r="N12" i="8"/>
  <c r="M12" i="8"/>
  <c r="L12" i="8"/>
  <c r="K12" i="8"/>
  <c r="J12" i="8"/>
  <c r="I12" i="8"/>
  <c r="G12" i="8"/>
  <c r="F12" i="8"/>
  <c r="E12" i="8"/>
  <c r="D12" i="8"/>
  <c r="C12" i="8"/>
  <c r="U11" i="8"/>
  <c r="T11" i="8"/>
  <c r="S11" i="8"/>
  <c r="R11" i="8"/>
  <c r="AJ103" i="7"/>
  <c r="AB103" i="7"/>
  <c r="AC103" i="7" s="1"/>
  <c r="U103" i="7"/>
  <c r="T103" i="7"/>
  <c r="S103" i="7"/>
  <c r="R103" i="7"/>
  <c r="N103" i="7"/>
  <c r="M103" i="7"/>
  <c r="L103" i="7"/>
  <c r="K103" i="7"/>
  <c r="O103" i="7" s="1"/>
  <c r="F103" i="7"/>
  <c r="E103" i="7"/>
  <c r="D103" i="7"/>
  <c r="AJ102" i="7"/>
  <c r="AC102" i="7"/>
  <c r="AB102" i="7"/>
  <c r="U102" i="7"/>
  <c r="T102" i="7"/>
  <c r="S102" i="7"/>
  <c r="R102" i="7"/>
  <c r="N102" i="7"/>
  <c r="M102" i="7"/>
  <c r="L102" i="7"/>
  <c r="K102" i="7"/>
  <c r="I102" i="7"/>
  <c r="G102" i="7"/>
  <c r="H102" i="7" s="1"/>
  <c r="F102" i="7"/>
  <c r="E102" i="7"/>
  <c r="D102" i="7"/>
  <c r="AJ101" i="7"/>
  <c r="AC101" i="7"/>
  <c r="U101" i="7"/>
  <c r="T101" i="7"/>
  <c r="S101" i="7"/>
  <c r="R101" i="7"/>
  <c r="N101" i="7"/>
  <c r="M101" i="7"/>
  <c r="L101" i="7"/>
  <c r="K101" i="7"/>
  <c r="O101" i="7" s="1"/>
  <c r="G101" i="7"/>
  <c r="F101" i="7"/>
  <c r="D101" i="7"/>
  <c r="AJ100" i="7"/>
  <c r="AC100" i="7"/>
  <c r="U100" i="7"/>
  <c r="T100" i="7"/>
  <c r="S100" i="7"/>
  <c r="R100" i="7"/>
  <c r="N100" i="7"/>
  <c r="M100" i="7"/>
  <c r="L100" i="7"/>
  <c r="K100" i="7"/>
  <c r="J100" i="7"/>
  <c r="E100" i="7"/>
  <c r="D100" i="7"/>
  <c r="AJ99" i="7"/>
  <c r="AC99" i="7"/>
  <c r="U99" i="7"/>
  <c r="T99" i="7"/>
  <c r="S99" i="7"/>
  <c r="R99" i="7"/>
  <c r="N99" i="7"/>
  <c r="M99" i="7"/>
  <c r="L99" i="7"/>
  <c r="K99" i="7"/>
  <c r="I99" i="7"/>
  <c r="I80" i="7" s="1"/>
  <c r="G99" i="7"/>
  <c r="F99" i="7"/>
  <c r="E99" i="7"/>
  <c r="D99" i="7"/>
  <c r="AJ98" i="7"/>
  <c r="AC98" i="7"/>
  <c r="U98" i="7"/>
  <c r="T98" i="7"/>
  <c r="S98" i="7"/>
  <c r="R98" i="7"/>
  <c r="P98" i="7"/>
  <c r="P80" i="7" s="1"/>
  <c r="N98" i="7"/>
  <c r="M98" i="7"/>
  <c r="L98" i="7"/>
  <c r="K98" i="7"/>
  <c r="G98" i="7"/>
  <c r="F98" i="7"/>
  <c r="E98" i="7"/>
  <c r="D98" i="7"/>
  <c r="AJ97" i="7"/>
  <c r="AC97" i="7"/>
  <c r="U97" i="7"/>
  <c r="T97" i="7"/>
  <c r="S97" i="7"/>
  <c r="R97" i="7"/>
  <c r="N97" i="7"/>
  <c r="M97" i="7"/>
  <c r="L97" i="7"/>
  <c r="K97" i="7"/>
  <c r="G97" i="7"/>
  <c r="F97" i="7"/>
  <c r="E97" i="7"/>
  <c r="D97" i="7"/>
  <c r="AJ96" i="7"/>
  <c r="AC96" i="7"/>
  <c r="V96" i="7"/>
  <c r="O96" i="7"/>
  <c r="H96" i="7"/>
  <c r="AJ95" i="7"/>
  <c r="AC95" i="7"/>
  <c r="U95" i="7"/>
  <c r="T95" i="7"/>
  <c r="S95" i="7"/>
  <c r="R95" i="7"/>
  <c r="V95" i="7" s="1"/>
  <c r="N95" i="7"/>
  <c r="M95" i="7"/>
  <c r="L95" i="7"/>
  <c r="K95" i="7"/>
  <c r="G95" i="7"/>
  <c r="F95" i="7"/>
  <c r="E95" i="7"/>
  <c r="D95" i="7"/>
  <c r="AJ94" i="7"/>
  <c r="AC94" i="7"/>
  <c r="T94" i="7"/>
  <c r="R94" i="7"/>
  <c r="V94" i="7" s="1"/>
  <c r="N94" i="7"/>
  <c r="M94" i="7"/>
  <c r="L94" i="7"/>
  <c r="K94" i="7"/>
  <c r="G94" i="7"/>
  <c r="F94" i="7"/>
  <c r="E94" i="7"/>
  <c r="D94" i="7"/>
  <c r="AJ93" i="7"/>
  <c r="AC93" i="7"/>
  <c r="U93" i="7"/>
  <c r="T93" i="7"/>
  <c r="S93" i="7"/>
  <c r="R93" i="7"/>
  <c r="N93" i="7"/>
  <c r="M93" i="7"/>
  <c r="L93" i="7"/>
  <c r="K93" i="7"/>
  <c r="G93" i="7"/>
  <c r="F93" i="7"/>
  <c r="D93" i="7"/>
  <c r="AJ92" i="7"/>
  <c r="AC92" i="7"/>
  <c r="U92" i="7"/>
  <c r="T92" i="7"/>
  <c r="S92" i="7"/>
  <c r="R92" i="7"/>
  <c r="N92" i="7"/>
  <c r="M92" i="7"/>
  <c r="L92" i="7"/>
  <c r="K92" i="7"/>
  <c r="G92" i="7"/>
  <c r="F92" i="7"/>
  <c r="E92" i="7"/>
  <c r="D92" i="7"/>
  <c r="AJ91" i="7"/>
  <c r="AC91" i="7"/>
  <c r="U91" i="7"/>
  <c r="T91" i="7"/>
  <c r="S91" i="7"/>
  <c r="R91" i="7"/>
  <c r="N91" i="7"/>
  <c r="M91" i="7"/>
  <c r="L91" i="7"/>
  <c r="K91" i="7"/>
  <c r="O91" i="7" s="1"/>
  <c r="G91" i="7"/>
  <c r="F91" i="7"/>
  <c r="E91" i="7"/>
  <c r="D91" i="7"/>
  <c r="AJ90" i="7"/>
  <c r="AC90" i="7"/>
  <c r="U90" i="7"/>
  <c r="T90" i="7"/>
  <c r="S90" i="7"/>
  <c r="R90" i="7"/>
  <c r="N90" i="7"/>
  <c r="M90" i="7"/>
  <c r="L90" i="7"/>
  <c r="K90" i="7"/>
  <c r="G90" i="7"/>
  <c r="F90" i="7"/>
  <c r="E90" i="7"/>
  <c r="D90" i="7"/>
  <c r="AJ89" i="7"/>
  <c r="AC89" i="7"/>
  <c r="U89" i="7"/>
  <c r="T89" i="7"/>
  <c r="S89" i="7"/>
  <c r="R89" i="7"/>
  <c r="N89" i="7"/>
  <c r="L89" i="7"/>
  <c r="K89" i="7"/>
  <c r="F89" i="7"/>
  <c r="E89" i="7"/>
  <c r="D89" i="7"/>
  <c r="AJ88" i="7"/>
  <c r="AC88" i="7"/>
  <c r="U88" i="7"/>
  <c r="T88" i="7"/>
  <c r="S88" i="7"/>
  <c r="R88" i="7"/>
  <c r="N88" i="7"/>
  <c r="M88" i="7"/>
  <c r="L88" i="7"/>
  <c r="K88" i="7"/>
  <c r="G88" i="7"/>
  <c r="F88" i="7"/>
  <c r="E88" i="7"/>
  <c r="D88" i="7"/>
  <c r="AJ87" i="7"/>
  <c r="AC87" i="7"/>
  <c r="T87" i="7"/>
  <c r="R87" i="7"/>
  <c r="V87" i="7" s="1"/>
  <c r="M87" i="7"/>
  <c r="K87" i="7"/>
  <c r="F87" i="7"/>
  <c r="D87" i="7"/>
  <c r="AJ86" i="7"/>
  <c r="AC86" i="7"/>
  <c r="V86" i="7"/>
  <c r="O86" i="7"/>
  <c r="H86" i="7"/>
  <c r="AL86" i="7" s="1"/>
  <c r="AJ85" i="7"/>
  <c r="AC85" i="7"/>
  <c r="U85" i="7"/>
  <c r="T85" i="7"/>
  <c r="S85" i="7"/>
  <c r="N85" i="7"/>
  <c r="M85" i="7"/>
  <c r="L85" i="7"/>
  <c r="K85" i="7"/>
  <c r="D85" i="7"/>
  <c r="H85" i="7" s="1"/>
  <c r="J85" i="7" s="1"/>
  <c r="AJ84" i="7"/>
  <c r="AC84" i="7"/>
  <c r="U84" i="7"/>
  <c r="T84" i="7"/>
  <c r="S84" i="7"/>
  <c r="N84" i="7"/>
  <c r="M84" i="7"/>
  <c r="L84" i="7"/>
  <c r="K84" i="7"/>
  <c r="G84" i="7"/>
  <c r="F84" i="7"/>
  <c r="E84" i="7"/>
  <c r="D84" i="7"/>
  <c r="H84" i="7" s="1"/>
  <c r="AJ83" i="7"/>
  <c r="AC83" i="7"/>
  <c r="U83" i="7"/>
  <c r="S83" i="7"/>
  <c r="R83" i="7"/>
  <c r="N83" i="7"/>
  <c r="L83" i="7"/>
  <c r="K83" i="7"/>
  <c r="K80" i="7" s="1"/>
  <c r="G83" i="7"/>
  <c r="E83" i="7"/>
  <c r="D83" i="7"/>
  <c r="AJ82" i="7"/>
  <c r="AC82" i="7"/>
  <c r="U82" i="7"/>
  <c r="T82" i="7"/>
  <c r="S82" i="7"/>
  <c r="R82" i="7"/>
  <c r="N82" i="7"/>
  <c r="M82" i="7"/>
  <c r="L82" i="7"/>
  <c r="K82" i="7"/>
  <c r="G82" i="7"/>
  <c r="F82" i="7"/>
  <c r="E82" i="7"/>
  <c r="E80" i="7" s="1"/>
  <c r="D82" i="7"/>
  <c r="AJ81" i="7"/>
  <c r="AC81" i="7"/>
  <c r="U81" i="7"/>
  <c r="R81" i="7"/>
  <c r="O81" i="7"/>
  <c r="N81" i="7"/>
  <c r="G81" i="7"/>
  <c r="D81" i="7"/>
  <c r="AK80" i="7"/>
  <c r="AI80" i="7"/>
  <c r="AH80" i="7"/>
  <c r="AG80" i="7"/>
  <c r="AF80" i="7"/>
  <c r="AD80" i="7"/>
  <c r="AB80" i="7"/>
  <c r="AA80" i="7"/>
  <c r="Z80" i="7"/>
  <c r="Y80" i="7"/>
  <c r="W80" i="7"/>
  <c r="V79" i="7"/>
  <c r="O79" i="7"/>
  <c r="AL79" i="7" s="1"/>
  <c r="V78" i="7"/>
  <c r="O78" i="7"/>
  <c r="H78" i="7"/>
  <c r="V77" i="7"/>
  <c r="H77" i="7"/>
  <c r="V76" i="7"/>
  <c r="H76" i="7"/>
  <c r="AL76" i="7" s="1"/>
  <c r="AJ75" i="7"/>
  <c r="AC75" i="7"/>
  <c r="V75" i="7"/>
  <c r="O75" i="7"/>
  <c r="H75" i="7"/>
  <c r="AL75" i="7" s="1"/>
  <c r="AJ74" i="7"/>
  <c r="AC74" i="7"/>
  <c r="V74" i="7"/>
  <c r="O74" i="7"/>
  <c r="H74" i="7"/>
  <c r="AL74" i="7" s="1"/>
  <c r="AJ73" i="7"/>
  <c r="AC73" i="7"/>
  <c r="V73" i="7"/>
  <c r="O73" i="7"/>
  <c r="J73" i="7"/>
  <c r="Q73" i="7" s="1"/>
  <c r="H73" i="7"/>
  <c r="AJ72" i="7"/>
  <c r="AC72" i="7"/>
  <c r="V72" i="7"/>
  <c r="O72" i="7"/>
  <c r="H72" i="7"/>
  <c r="AL72" i="7" s="1"/>
  <c r="AJ71" i="7"/>
  <c r="AC71" i="7"/>
  <c r="V71" i="7"/>
  <c r="O71" i="7"/>
  <c r="H71" i="7"/>
  <c r="AL71" i="7" s="1"/>
  <c r="AJ70" i="7"/>
  <c r="AC70" i="7"/>
  <c r="V70" i="7"/>
  <c r="O70" i="7"/>
  <c r="H70" i="7"/>
  <c r="AJ69" i="7"/>
  <c r="AC69" i="7"/>
  <c r="V69" i="7"/>
  <c r="O69" i="7"/>
  <c r="H69" i="7"/>
  <c r="J69" i="7" s="1"/>
  <c r="Q69" i="7" s="1"/>
  <c r="X69" i="7" s="1"/>
  <c r="AE69" i="7" s="1"/>
  <c r="AK68" i="7"/>
  <c r="AJ68" i="7"/>
  <c r="AI68" i="7"/>
  <c r="AH68" i="7"/>
  <c r="AG68" i="7"/>
  <c r="AF68" i="7"/>
  <c r="AB68" i="7"/>
  <c r="AB49" i="7" s="1"/>
  <c r="AA68" i="7"/>
  <c r="AA49" i="7" s="1"/>
  <c r="Z68" i="7"/>
  <c r="Y68" i="7"/>
  <c r="W68" i="7"/>
  <c r="V68" i="7"/>
  <c r="U68" i="7"/>
  <c r="T68" i="7"/>
  <c r="S68" i="7"/>
  <c r="R68" i="7"/>
  <c r="N68" i="7"/>
  <c r="M68" i="7"/>
  <c r="L68" i="7"/>
  <c r="K68" i="7"/>
  <c r="G68" i="7"/>
  <c r="F68" i="7"/>
  <c r="E68" i="7"/>
  <c r="D68" i="7"/>
  <c r="C68" i="7"/>
  <c r="B68" i="7"/>
  <c r="AK67" i="7"/>
  <c r="AJ67" i="7"/>
  <c r="AI67" i="7"/>
  <c r="AH67" i="7"/>
  <c r="AG67" i="7"/>
  <c r="AF67" i="7"/>
  <c r="AC67" i="7"/>
  <c r="U67" i="7"/>
  <c r="S67" i="7"/>
  <c r="R67" i="7"/>
  <c r="N67" i="7"/>
  <c r="L67" i="7"/>
  <c r="O67" i="7" s="1"/>
  <c r="K67" i="7"/>
  <c r="G67" i="7"/>
  <c r="F67" i="7"/>
  <c r="E67" i="7"/>
  <c r="D67" i="7"/>
  <c r="C67" i="7"/>
  <c r="B67" i="7"/>
  <c r="AK66" i="7"/>
  <c r="AK49" i="7" s="1"/>
  <c r="AK47" i="7" s="1"/>
  <c r="AJ66" i="7"/>
  <c r="AI66" i="7"/>
  <c r="AH66" i="7"/>
  <c r="AG66" i="7"/>
  <c r="AF66" i="7"/>
  <c r="AC66" i="7"/>
  <c r="W66" i="7"/>
  <c r="V66" i="7"/>
  <c r="U66" i="7"/>
  <c r="T66" i="7"/>
  <c r="S66" i="7"/>
  <c r="R66" i="7"/>
  <c r="M66" i="7"/>
  <c r="L66" i="7"/>
  <c r="K66" i="7"/>
  <c r="O66" i="7" s="1"/>
  <c r="F66" i="7"/>
  <c r="E66" i="7"/>
  <c r="D66" i="7"/>
  <c r="C66" i="7"/>
  <c r="B66" i="7"/>
  <c r="AK65" i="7"/>
  <c r="AJ65" i="7"/>
  <c r="AI65" i="7"/>
  <c r="AI49" i="7" s="1"/>
  <c r="AH65" i="7"/>
  <c r="AG65" i="7"/>
  <c r="AF65" i="7"/>
  <c r="AC65" i="7"/>
  <c r="W65" i="7"/>
  <c r="W49" i="7" s="1"/>
  <c r="W47" i="7" s="1"/>
  <c r="V65" i="7"/>
  <c r="U65" i="7"/>
  <c r="T65" i="7"/>
  <c r="S65" i="7"/>
  <c r="R65" i="7"/>
  <c r="M65" i="7"/>
  <c r="L65" i="7"/>
  <c r="K65" i="7"/>
  <c r="F65" i="7"/>
  <c r="E65" i="7"/>
  <c r="D65" i="7"/>
  <c r="D49" i="7" s="1"/>
  <c r="C65" i="7"/>
  <c r="B65" i="7"/>
  <c r="AJ64" i="7"/>
  <c r="AC64" i="7"/>
  <c r="AL64" i="7" s="1"/>
  <c r="V64" i="7"/>
  <c r="O64" i="7"/>
  <c r="H64" i="7"/>
  <c r="J64" i="7" s="1"/>
  <c r="Q64" i="7" s="1"/>
  <c r="X64" i="7" s="1"/>
  <c r="AE64" i="7" s="1"/>
  <c r="AJ63" i="7"/>
  <c r="AC63" i="7"/>
  <c r="V63" i="7"/>
  <c r="O63" i="7"/>
  <c r="H63" i="7"/>
  <c r="AJ62" i="7"/>
  <c r="AC62" i="7"/>
  <c r="V62" i="7"/>
  <c r="O62" i="7"/>
  <c r="H62" i="7"/>
  <c r="J62" i="7" s="1"/>
  <c r="Q62" i="7" s="1"/>
  <c r="X62" i="7" s="1"/>
  <c r="AE62" i="7" s="1"/>
  <c r="AJ61" i="7"/>
  <c r="AC61" i="7"/>
  <c r="V61" i="7"/>
  <c r="O61" i="7"/>
  <c r="Q61" i="7" s="1"/>
  <c r="X61" i="7" s="1"/>
  <c r="AE61" i="7" s="1"/>
  <c r="J61" i="7"/>
  <c r="H61" i="7"/>
  <c r="AJ60" i="7"/>
  <c r="AC60" i="7"/>
  <c r="V60" i="7"/>
  <c r="O60" i="7"/>
  <c r="H60" i="7"/>
  <c r="J60" i="7" s="1"/>
  <c r="Q60" i="7" s="1"/>
  <c r="X60" i="7" s="1"/>
  <c r="AE60" i="7" s="1"/>
  <c r="AJ59" i="7"/>
  <c r="AC59" i="7"/>
  <c r="V59" i="7"/>
  <c r="O59" i="7"/>
  <c r="H59" i="7"/>
  <c r="AJ58" i="7"/>
  <c r="AC58" i="7"/>
  <c r="V58" i="7"/>
  <c r="O58" i="7"/>
  <c r="J58" i="7"/>
  <c r="Q58" i="7" s="1"/>
  <c r="X58" i="7" s="1"/>
  <c r="H58" i="7"/>
  <c r="AL58" i="7" s="1"/>
  <c r="AJ57" i="7"/>
  <c r="AC57" i="7"/>
  <c r="V57" i="7"/>
  <c r="O57" i="7"/>
  <c r="H57" i="7"/>
  <c r="J57" i="7" s="1"/>
  <c r="Q57" i="7" s="1"/>
  <c r="X57" i="7" s="1"/>
  <c r="AE57" i="7" s="1"/>
  <c r="AJ56" i="7"/>
  <c r="AC56" i="7"/>
  <c r="V56" i="7"/>
  <c r="O56" i="7"/>
  <c r="J56" i="7"/>
  <c r="Q56" i="7" s="1"/>
  <c r="X56" i="7" s="1"/>
  <c r="AE56" i="7" s="1"/>
  <c r="H56" i="7"/>
  <c r="AJ55" i="7"/>
  <c r="AC55" i="7"/>
  <c r="V55" i="7"/>
  <c r="O55" i="7"/>
  <c r="H55" i="7"/>
  <c r="AJ54" i="7"/>
  <c r="AC54" i="7"/>
  <c r="V54" i="7"/>
  <c r="O54" i="7"/>
  <c r="AL54" i="7" s="1"/>
  <c r="J54" i="7"/>
  <c r="H54" i="7"/>
  <c r="H53" i="7"/>
  <c r="AL53" i="7" s="1"/>
  <c r="AJ52" i="7"/>
  <c r="AC52" i="7"/>
  <c r="V52" i="7"/>
  <c r="O52" i="7"/>
  <c r="J52" i="7"/>
  <c r="H52" i="7"/>
  <c r="AJ51" i="7"/>
  <c r="AC51" i="7"/>
  <c r="V51" i="7"/>
  <c r="O51" i="7"/>
  <c r="H51" i="7"/>
  <c r="J51" i="7" s="1"/>
  <c r="AJ50" i="7"/>
  <c r="AC50" i="7"/>
  <c r="V50" i="7"/>
  <c r="O50" i="7"/>
  <c r="H50" i="7"/>
  <c r="AG49" i="7"/>
  <c r="AD49" i="7"/>
  <c r="AD47" i="7" s="1"/>
  <c r="Z49" i="7"/>
  <c r="Y49" i="7"/>
  <c r="P49" i="7"/>
  <c r="N49" i="7"/>
  <c r="M49" i="7"/>
  <c r="I49" i="7"/>
  <c r="I47" i="7" s="1"/>
  <c r="G49" i="7"/>
  <c r="AI48" i="7"/>
  <c r="AH48" i="7"/>
  <c r="AG48" i="7"/>
  <c r="AF48" i="7"/>
  <c r="AB48" i="7"/>
  <c r="AA48" i="7"/>
  <c r="Z48" i="7"/>
  <c r="Y48" i="7"/>
  <c r="U48" i="7"/>
  <c r="T48" i="7"/>
  <c r="S48" i="7"/>
  <c r="R48" i="7"/>
  <c r="N48" i="7"/>
  <c r="M48" i="7"/>
  <c r="L48" i="7"/>
  <c r="K48" i="7"/>
  <c r="G48" i="7"/>
  <c r="F48" i="7"/>
  <c r="E48" i="7"/>
  <c r="D48" i="7"/>
  <c r="AJ46" i="7"/>
  <c r="AC46" i="7"/>
  <c r="V46" i="7"/>
  <c r="O46" i="7"/>
  <c r="H46" i="7"/>
  <c r="AI45" i="7"/>
  <c r="AH45" i="7"/>
  <c r="AG45" i="7"/>
  <c r="AF45" i="7"/>
  <c r="AB45" i="7"/>
  <c r="AA45" i="7"/>
  <c r="Z45" i="7"/>
  <c r="Y45" i="7"/>
  <c r="U45" i="7"/>
  <c r="T45" i="7"/>
  <c r="S45" i="7"/>
  <c r="R45" i="7"/>
  <c r="N45" i="7"/>
  <c r="M45" i="7"/>
  <c r="L45" i="7"/>
  <c r="K45" i="7"/>
  <c r="G45" i="7"/>
  <c r="F45" i="7"/>
  <c r="E45" i="7"/>
  <c r="D45" i="7"/>
  <c r="H45" i="7" s="1"/>
  <c r="V44" i="7"/>
  <c r="H44" i="7"/>
  <c r="V43" i="7"/>
  <c r="H43" i="7"/>
  <c r="AL43" i="7" s="1"/>
  <c r="V42" i="7"/>
  <c r="AL42" i="7" s="1"/>
  <c r="H42" i="7"/>
  <c r="AJ41" i="7"/>
  <c r="AC41" i="7"/>
  <c r="V41" i="7"/>
  <c r="O41" i="7"/>
  <c r="Q41" i="7" s="1"/>
  <c r="X41" i="7" s="1"/>
  <c r="H41" i="7"/>
  <c r="AJ40" i="7"/>
  <c r="AJ38" i="7" s="1"/>
  <c r="AC40" i="7"/>
  <c r="V40" i="7"/>
  <c r="O40" i="7"/>
  <c r="Q40" i="7" s="1"/>
  <c r="X40" i="7" s="1"/>
  <c r="H40" i="7"/>
  <c r="AJ39" i="7"/>
  <c r="AC39" i="7"/>
  <c r="V39" i="7"/>
  <c r="O39" i="7"/>
  <c r="Q39" i="7" s="1"/>
  <c r="H39" i="7"/>
  <c r="AL39" i="7" s="1"/>
  <c r="AK38" i="7"/>
  <c r="AI38" i="7"/>
  <c r="AH38" i="7"/>
  <c r="AG38" i="7"/>
  <c r="AF38" i="7"/>
  <c r="AE38" i="7"/>
  <c r="AD38" i="7"/>
  <c r="AB38" i="7"/>
  <c r="AA38" i="7"/>
  <c r="Z38" i="7"/>
  <c r="Y38" i="7"/>
  <c r="W38" i="7"/>
  <c r="U38" i="7"/>
  <c r="T38" i="7"/>
  <c r="S38" i="7"/>
  <c r="R38" i="7"/>
  <c r="P38" i="7"/>
  <c r="N38" i="7"/>
  <c r="M38" i="7"/>
  <c r="L38" i="7"/>
  <c r="K38" i="7"/>
  <c r="J38" i="7"/>
  <c r="I38" i="7"/>
  <c r="G38" i="7"/>
  <c r="F38" i="7"/>
  <c r="E38" i="7"/>
  <c r="D38" i="7"/>
  <c r="C38" i="7"/>
  <c r="V37" i="7"/>
  <c r="O37" i="7"/>
  <c r="AL37" i="7" s="1"/>
  <c r="H37" i="7"/>
  <c r="V36" i="7"/>
  <c r="O36" i="7"/>
  <c r="H36" i="7"/>
  <c r="V35" i="7"/>
  <c r="H35" i="7"/>
  <c r="AL35" i="7" s="1"/>
  <c r="V34" i="7"/>
  <c r="H34" i="7"/>
  <c r="AL34" i="7" s="1"/>
  <c r="AC33" i="7"/>
  <c r="V33" i="7"/>
  <c r="O33" i="7"/>
  <c r="H33" i="7"/>
  <c r="AL33" i="7" s="1"/>
  <c r="AC32" i="7"/>
  <c r="V32" i="7"/>
  <c r="O32" i="7"/>
  <c r="H32" i="7"/>
  <c r="AC31" i="7"/>
  <c r="V31" i="7"/>
  <c r="AL31" i="7" s="1"/>
  <c r="O31" i="7"/>
  <c r="H31" i="7"/>
  <c r="AC30" i="7"/>
  <c r="V30" i="7"/>
  <c r="O30" i="7"/>
  <c r="H30" i="7"/>
  <c r="AC29" i="7"/>
  <c r="V29" i="7"/>
  <c r="O29" i="7"/>
  <c r="H29" i="7"/>
  <c r="AC28" i="7"/>
  <c r="V28" i="7"/>
  <c r="O28" i="7"/>
  <c r="AL28" i="7" s="1"/>
  <c r="H28" i="7"/>
  <c r="AC27" i="7"/>
  <c r="V27" i="7"/>
  <c r="O27" i="7"/>
  <c r="H27" i="7"/>
  <c r="V26" i="7"/>
  <c r="AL26" i="7" s="1"/>
  <c r="H26" i="7"/>
  <c r="AC25" i="7"/>
  <c r="V25" i="7"/>
  <c r="O25" i="7"/>
  <c r="H25" i="7"/>
  <c r="AC24" i="7"/>
  <c r="V24" i="7"/>
  <c r="O24" i="7"/>
  <c r="H24" i="7"/>
  <c r="AL24" i="7" s="1"/>
  <c r="AK23" i="7"/>
  <c r="AJ23" i="7"/>
  <c r="AI23" i="7"/>
  <c r="AH23" i="7"/>
  <c r="AG23" i="7"/>
  <c r="AF23" i="7"/>
  <c r="AE23" i="7"/>
  <c r="AD23" i="7"/>
  <c r="AB23" i="7"/>
  <c r="AA23" i="7"/>
  <c r="Z23" i="7"/>
  <c r="Y23" i="7"/>
  <c r="X23" i="7"/>
  <c r="W23" i="7"/>
  <c r="V23" i="7"/>
  <c r="U23" i="7"/>
  <c r="T23" i="7"/>
  <c r="S23" i="7"/>
  <c r="R23" i="7"/>
  <c r="Q23" i="7"/>
  <c r="P23" i="7"/>
  <c r="N23" i="7"/>
  <c r="M23" i="7"/>
  <c r="L23" i="7"/>
  <c r="K23" i="7"/>
  <c r="J23" i="7"/>
  <c r="I23" i="7"/>
  <c r="G23" i="7"/>
  <c r="F23" i="7"/>
  <c r="E23" i="7"/>
  <c r="D23" i="7"/>
  <c r="AJ22" i="7"/>
  <c r="AC22" i="7"/>
  <c r="V22" i="7"/>
  <c r="O22" i="7"/>
  <c r="H22" i="7"/>
  <c r="AJ21" i="7"/>
  <c r="AC21" i="7"/>
  <c r="V21" i="7"/>
  <c r="O21" i="7"/>
  <c r="H21" i="7"/>
  <c r="AJ20" i="7"/>
  <c r="AL20" i="7" s="1"/>
  <c r="AC20" i="7"/>
  <c r="V20" i="7"/>
  <c r="O20" i="7"/>
  <c r="H20" i="7"/>
  <c r="AJ19" i="7"/>
  <c r="AC19" i="7"/>
  <c r="V19" i="7"/>
  <c r="O19" i="7"/>
  <c r="H19" i="7"/>
  <c r="AJ18" i="7"/>
  <c r="AC18" i="7"/>
  <c r="V18" i="7"/>
  <c r="O18" i="7"/>
  <c r="H18" i="7"/>
  <c r="AJ17" i="7"/>
  <c r="AC17" i="7"/>
  <c r="V17" i="7"/>
  <c r="O17" i="7"/>
  <c r="H17" i="7"/>
  <c r="AJ16" i="7"/>
  <c r="AC16" i="7"/>
  <c r="V16" i="7"/>
  <c r="O16" i="7"/>
  <c r="H16" i="7"/>
  <c r="AJ15" i="7"/>
  <c r="AC15" i="7"/>
  <c r="V15" i="7"/>
  <c r="O15" i="7"/>
  <c r="H15" i="7"/>
  <c r="AL15" i="7" s="1"/>
  <c r="AJ14" i="7"/>
  <c r="AC14" i="7"/>
  <c r="V14" i="7"/>
  <c r="O14" i="7"/>
  <c r="H14" i="7"/>
  <c r="AJ13" i="7"/>
  <c r="AC13" i="7"/>
  <c r="V13" i="7"/>
  <c r="O13" i="7"/>
  <c r="H13" i="7"/>
  <c r="AJ12" i="7"/>
  <c r="AC12" i="7"/>
  <c r="V12" i="7"/>
  <c r="O12" i="7"/>
  <c r="H12" i="7"/>
  <c r="AK11" i="7"/>
  <c r="AI11" i="7"/>
  <c r="AH11" i="7"/>
  <c r="AG11" i="7"/>
  <c r="AF11" i="7"/>
  <c r="AE11" i="7"/>
  <c r="AD11" i="7"/>
  <c r="AB11" i="7"/>
  <c r="AA11" i="7"/>
  <c r="Z11" i="7"/>
  <c r="Y11" i="7"/>
  <c r="X11" i="7"/>
  <c r="W11" i="7"/>
  <c r="U11" i="7"/>
  <c r="T11" i="7"/>
  <c r="S11" i="7"/>
  <c r="R11" i="7"/>
  <c r="Q11" i="7"/>
  <c r="P11" i="7"/>
  <c r="P9" i="7" s="1"/>
  <c r="N11" i="7"/>
  <c r="M11" i="7"/>
  <c r="L11" i="7"/>
  <c r="K11" i="7"/>
  <c r="J11" i="7"/>
  <c r="I11" i="7"/>
  <c r="G11" i="7"/>
  <c r="F11" i="7"/>
  <c r="E11" i="7"/>
  <c r="D11" i="7"/>
  <c r="C11" i="7"/>
  <c r="C9" i="7" s="1"/>
  <c r="AI10" i="7"/>
  <c r="AI9" i="7" s="1"/>
  <c r="AH10" i="7"/>
  <c r="AG10" i="7"/>
  <c r="AF10" i="7"/>
  <c r="AB10" i="7"/>
  <c r="AA10" i="7"/>
  <c r="Z10" i="7"/>
  <c r="Z9" i="7" s="1"/>
  <c r="Y10" i="7"/>
  <c r="U10" i="7"/>
  <c r="T10" i="7"/>
  <c r="S10" i="7"/>
  <c r="R10" i="7"/>
  <c r="N10" i="7"/>
  <c r="M10" i="7"/>
  <c r="M9" i="7" s="1"/>
  <c r="L10" i="7"/>
  <c r="K10" i="7"/>
  <c r="G10" i="7"/>
  <c r="G9" i="7" s="1"/>
  <c r="F10" i="7"/>
  <c r="E10" i="7"/>
  <c r="D10" i="7"/>
  <c r="AK9" i="7"/>
  <c r="W9" i="7"/>
  <c r="V24" i="6"/>
  <c r="V25" i="6"/>
  <c r="V26" i="6"/>
  <c r="V27" i="6"/>
  <c r="V28" i="6"/>
  <c r="V29" i="6"/>
  <c r="V30" i="6"/>
  <c r="V31" i="6"/>
  <c r="V32" i="6"/>
  <c r="V33" i="6"/>
  <c r="V34" i="6"/>
  <c r="V35" i="6"/>
  <c r="V36" i="6"/>
  <c r="V38" i="6"/>
  <c r="V39" i="6"/>
  <c r="V40" i="6"/>
  <c r="V41" i="6"/>
  <c r="V42" i="6"/>
  <c r="V43" i="6"/>
  <c r="V23" i="6"/>
  <c r="V22" i="6" s="1"/>
  <c r="V70" i="6"/>
  <c r="V71" i="6"/>
  <c r="V72" i="6"/>
  <c r="V73" i="6"/>
  <c r="V74" i="6"/>
  <c r="V75" i="6"/>
  <c r="V76" i="6"/>
  <c r="V77" i="6"/>
  <c r="V78" i="6"/>
  <c r="AK79" i="6"/>
  <c r="AI79" i="6"/>
  <c r="AH79" i="6"/>
  <c r="AG79" i="6"/>
  <c r="AF79" i="6"/>
  <c r="AD79" i="6"/>
  <c r="AA79" i="6"/>
  <c r="Z79" i="6"/>
  <c r="Y79" i="6"/>
  <c r="W79" i="6"/>
  <c r="AD48" i="6"/>
  <c r="P48" i="6"/>
  <c r="I48" i="6"/>
  <c r="AK37" i="6"/>
  <c r="AI37" i="6"/>
  <c r="AH37" i="6"/>
  <c r="AG37" i="6"/>
  <c r="AF37" i="6"/>
  <c r="AE37" i="6"/>
  <c r="AD37" i="6"/>
  <c r="AB37" i="6"/>
  <c r="AA37" i="6"/>
  <c r="Z37" i="6"/>
  <c r="Y37" i="6"/>
  <c r="W37" i="6"/>
  <c r="U37" i="6"/>
  <c r="T37" i="6"/>
  <c r="V37" i="6" s="1"/>
  <c r="S37" i="6"/>
  <c r="R37" i="6"/>
  <c r="P37" i="6"/>
  <c r="N37" i="6"/>
  <c r="M37" i="6"/>
  <c r="L37" i="6"/>
  <c r="K37" i="6"/>
  <c r="J37" i="6"/>
  <c r="I37" i="6"/>
  <c r="G37" i="6"/>
  <c r="F37" i="6"/>
  <c r="E37" i="6"/>
  <c r="D37" i="6"/>
  <c r="C37" i="6"/>
  <c r="AK22" i="6"/>
  <c r="AJ22" i="6"/>
  <c r="AI22" i="6"/>
  <c r="AH22" i="6"/>
  <c r="AG22" i="6"/>
  <c r="AF22" i="6"/>
  <c r="AE22" i="6"/>
  <c r="AD22" i="6"/>
  <c r="AB22" i="6"/>
  <c r="AA22" i="6"/>
  <c r="Z22" i="6"/>
  <c r="Y22" i="6"/>
  <c r="X22" i="6"/>
  <c r="W22" i="6"/>
  <c r="U22" i="6"/>
  <c r="T22" i="6"/>
  <c r="S22" i="6"/>
  <c r="R22" i="6"/>
  <c r="Q22" i="6"/>
  <c r="P22" i="6"/>
  <c r="N22" i="6"/>
  <c r="M22" i="6"/>
  <c r="L22" i="6"/>
  <c r="K22" i="6"/>
  <c r="J22" i="6"/>
  <c r="I22" i="6"/>
  <c r="G22" i="6"/>
  <c r="F22" i="6"/>
  <c r="E22" i="6"/>
  <c r="D22" i="6"/>
  <c r="H43" i="6"/>
  <c r="AL43" i="6" s="1"/>
  <c r="D102" i="6"/>
  <c r="E102" i="6"/>
  <c r="F102" i="6"/>
  <c r="K102" i="6"/>
  <c r="L102" i="6"/>
  <c r="M102" i="6"/>
  <c r="N102" i="6"/>
  <c r="R102" i="6"/>
  <c r="S102" i="6"/>
  <c r="T102" i="6"/>
  <c r="U102" i="6"/>
  <c r="AB102" i="6"/>
  <c r="AC102" i="6" s="1"/>
  <c r="AJ102" i="6"/>
  <c r="H30" i="6"/>
  <c r="H31" i="6"/>
  <c r="H32" i="6"/>
  <c r="H33" i="6"/>
  <c r="AL33" i="6" s="1"/>
  <c r="H34" i="6"/>
  <c r="AL34" i="6" s="1"/>
  <c r="H35" i="6"/>
  <c r="H36" i="6"/>
  <c r="H75" i="6"/>
  <c r="AL75" i="6" s="1"/>
  <c r="H6" i="11" l="1"/>
  <c r="H7" i="11"/>
  <c r="AL5" i="11"/>
  <c r="AL7" i="11"/>
  <c r="O89" i="7"/>
  <c r="H7" i="10"/>
  <c r="H6" i="10"/>
  <c r="S80" i="7"/>
  <c r="Y9" i="7"/>
  <c r="AH9" i="7"/>
  <c r="O102" i="7"/>
  <c r="Z47" i="7"/>
  <c r="O68" i="7"/>
  <c r="V85" i="7"/>
  <c r="V99" i="7"/>
  <c r="E52" i="8"/>
  <c r="U52" i="8"/>
  <c r="AG9" i="7"/>
  <c r="O84" i="7"/>
  <c r="H87" i="7"/>
  <c r="J87" i="7" s="1"/>
  <c r="V88" i="7"/>
  <c r="O90" i="7"/>
  <c r="V91" i="7"/>
  <c r="O93" i="7"/>
  <c r="V97" i="7"/>
  <c r="H98" i="7"/>
  <c r="U80" i="7"/>
  <c r="AJ48" i="7"/>
  <c r="R49" i="7"/>
  <c r="V90" i="7"/>
  <c r="H94" i="7"/>
  <c r="J94" i="7" s="1"/>
  <c r="O98" i="7"/>
  <c r="O99" i="7"/>
  <c r="H101" i="7"/>
  <c r="AE70" i="10"/>
  <c r="AE54" i="10" s="1"/>
  <c r="AE52" i="10" s="1"/>
  <c r="AE7" i="10" s="1"/>
  <c r="X54" i="10"/>
  <c r="X52" i="10" s="1"/>
  <c r="X7" i="10" s="1"/>
  <c r="AL38" i="10"/>
  <c r="X52" i="9"/>
  <c r="AE53" i="9"/>
  <c r="AE52" i="9" s="1"/>
  <c r="AE86" i="9"/>
  <c r="AE85" i="9" s="1"/>
  <c r="X85" i="9"/>
  <c r="Q50" i="9"/>
  <c r="Q7" i="9" s="1"/>
  <c r="AL7" i="9"/>
  <c r="AL5" i="9"/>
  <c r="S52" i="8"/>
  <c r="U85" i="8"/>
  <c r="AC24" i="8"/>
  <c r="K85" i="8"/>
  <c r="AC107" i="8"/>
  <c r="AC85" i="8" s="1"/>
  <c r="AB85" i="8"/>
  <c r="AB50" i="8" s="1"/>
  <c r="L85" i="8"/>
  <c r="C52" i="8"/>
  <c r="K52" i="8"/>
  <c r="W52" i="8"/>
  <c r="M85" i="8"/>
  <c r="F85" i="8"/>
  <c r="H108" i="8"/>
  <c r="J108" i="8" s="1"/>
  <c r="O24" i="8"/>
  <c r="L52" i="8"/>
  <c r="N85" i="8"/>
  <c r="E85" i="8"/>
  <c r="H24" i="8"/>
  <c r="X43" i="8"/>
  <c r="M52" i="8"/>
  <c r="M50" i="8" s="1"/>
  <c r="O11" i="8" s="1"/>
  <c r="R85" i="8"/>
  <c r="H107" i="8"/>
  <c r="J107" i="8" s="1"/>
  <c r="AJ52" i="8"/>
  <c r="R52" i="8"/>
  <c r="N52" i="8"/>
  <c r="Q76" i="8"/>
  <c r="AL80" i="8"/>
  <c r="AJ85" i="8"/>
  <c r="S85" i="8"/>
  <c r="V99" i="8"/>
  <c r="AL81" i="8"/>
  <c r="H48" i="8"/>
  <c r="AA50" i="8"/>
  <c r="C50" i="8"/>
  <c r="O70" i="8"/>
  <c r="P10" i="8"/>
  <c r="H98" i="8"/>
  <c r="J98" i="8" s="1"/>
  <c r="Q72" i="8"/>
  <c r="X72" i="8" s="1"/>
  <c r="AE72" i="8" s="1"/>
  <c r="H69" i="8"/>
  <c r="J69" i="8" s="1"/>
  <c r="W10" i="8"/>
  <c r="X44" i="8"/>
  <c r="H92" i="8"/>
  <c r="J92" i="8" s="1"/>
  <c r="AL35" i="8"/>
  <c r="X76" i="8"/>
  <c r="AE76" i="8" s="1"/>
  <c r="AL39" i="8"/>
  <c r="AG10" i="8"/>
  <c r="Q61" i="8"/>
  <c r="X61" i="8" s="1"/>
  <c r="AE61" i="8" s="1"/>
  <c r="Y50" i="8"/>
  <c r="AL91" i="8"/>
  <c r="V92" i="8"/>
  <c r="AL36" i="8"/>
  <c r="AL57" i="8"/>
  <c r="H68" i="8"/>
  <c r="AI50" i="8"/>
  <c r="O69" i="8"/>
  <c r="V107" i="8"/>
  <c r="AJ11" i="8"/>
  <c r="AI10" i="8"/>
  <c r="AL19" i="8"/>
  <c r="AJ51" i="8"/>
  <c r="H106" i="8"/>
  <c r="J106" i="8" s="1"/>
  <c r="AC11" i="8"/>
  <c r="AL65" i="8"/>
  <c r="AF50" i="8"/>
  <c r="AC48" i="8"/>
  <c r="AL82" i="8"/>
  <c r="O93" i="8"/>
  <c r="O96" i="8"/>
  <c r="O99" i="8"/>
  <c r="AL28" i="8"/>
  <c r="AL30" i="8"/>
  <c r="AL32" i="8"/>
  <c r="AL34" i="8"/>
  <c r="AL43" i="8"/>
  <c r="AL47" i="8"/>
  <c r="H88" i="8"/>
  <c r="H94" i="8"/>
  <c r="J94" i="8" s="1"/>
  <c r="O95" i="8"/>
  <c r="V97" i="8"/>
  <c r="O102" i="8"/>
  <c r="H103" i="8"/>
  <c r="J103" i="8" s="1"/>
  <c r="O87" i="8"/>
  <c r="O90" i="8"/>
  <c r="Z10" i="8"/>
  <c r="O12" i="8"/>
  <c r="I10" i="8"/>
  <c r="AC71" i="8"/>
  <c r="AC52" i="8" s="1"/>
  <c r="V87" i="8"/>
  <c r="AL76" i="8"/>
  <c r="O100" i="8"/>
  <c r="U10" i="8"/>
  <c r="AL18" i="8"/>
  <c r="AL29" i="8"/>
  <c r="AJ41" i="8"/>
  <c r="O108" i="8"/>
  <c r="O41" i="8"/>
  <c r="V48" i="8"/>
  <c r="H95" i="8"/>
  <c r="J95" i="8" s="1"/>
  <c r="H104" i="8"/>
  <c r="J104" i="8" s="1"/>
  <c r="AA10" i="8"/>
  <c r="AL54" i="8"/>
  <c r="AL62" i="8"/>
  <c r="J65" i="8"/>
  <c r="Q65" i="8" s="1"/>
  <c r="X65" i="8" s="1"/>
  <c r="AE65" i="8" s="1"/>
  <c r="H71" i="8"/>
  <c r="J71" i="8" s="1"/>
  <c r="V88" i="8"/>
  <c r="V95" i="8"/>
  <c r="O97" i="8"/>
  <c r="H99" i="8"/>
  <c r="J99" i="8" s="1"/>
  <c r="H102" i="8"/>
  <c r="J102" i="8" s="1"/>
  <c r="Q102" i="8" s="1"/>
  <c r="V104" i="8"/>
  <c r="O107" i="8"/>
  <c r="L10" i="8"/>
  <c r="O106" i="8"/>
  <c r="AH10" i="8"/>
  <c r="S10" i="8"/>
  <c r="AL21" i="8"/>
  <c r="O51" i="8"/>
  <c r="AL55" i="8"/>
  <c r="AL59" i="8"/>
  <c r="AK50" i="8"/>
  <c r="AL75" i="8"/>
  <c r="AL78" i="8"/>
  <c r="O89" i="8"/>
  <c r="V90" i="8"/>
  <c r="V94" i="8"/>
  <c r="V98" i="8"/>
  <c r="V102" i="8"/>
  <c r="O105" i="8"/>
  <c r="Q105" i="8" s="1"/>
  <c r="V108" i="8"/>
  <c r="C10" i="8"/>
  <c r="AL15" i="8"/>
  <c r="AL23" i="8"/>
  <c r="Y10" i="8"/>
  <c r="AL53" i="8"/>
  <c r="AL67" i="8"/>
  <c r="AL74" i="8"/>
  <c r="AL101" i="8"/>
  <c r="V103" i="8"/>
  <c r="V106" i="8"/>
  <c r="AL33" i="8"/>
  <c r="AL38" i="8"/>
  <c r="J56" i="8"/>
  <c r="AL58" i="8"/>
  <c r="O71" i="8"/>
  <c r="AL72" i="8"/>
  <c r="J74" i="8"/>
  <c r="Q74" i="8" s="1"/>
  <c r="X74" i="8" s="1"/>
  <c r="AE74" i="8" s="1"/>
  <c r="AL77" i="8"/>
  <c r="H97" i="8"/>
  <c r="O103" i="8"/>
  <c r="O104" i="8"/>
  <c r="AL27" i="8"/>
  <c r="V41" i="8"/>
  <c r="H41" i="8"/>
  <c r="AL49" i="8"/>
  <c r="AL48" i="8" s="1"/>
  <c r="Z50" i="8"/>
  <c r="O68" i="8"/>
  <c r="O52" i="8" s="1"/>
  <c r="H70" i="8"/>
  <c r="J70" i="8" s="1"/>
  <c r="V70" i="8"/>
  <c r="V52" i="8" s="1"/>
  <c r="W50" i="8"/>
  <c r="H89" i="8"/>
  <c r="J89" i="8" s="1"/>
  <c r="V89" i="8"/>
  <c r="Q91" i="8"/>
  <c r="X91" i="8" s="1"/>
  <c r="AE91" i="8" s="1"/>
  <c r="H93" i="8"/>
  <c r="H96" i="8"/>
  <c r="J96" i="8" s="1"/>
  <c r="V100" i="8"/>
  <c r="V105" i="8"/>
  <c r="AL14" i="8"/>
  <c r="AC12" i="8"/>
  <c r="AL20" i="8"/>
  <c r="AL22" i="8"/>
  <c r="T10" i="8"/>
  <c r="AL45" i="8"/>
  <c r="V51" i="8"/>
  <c r="AG50" i="8"/>
  <c r="Q55" i="8"/>
  <c r="X55" i="8" s="1"/>
  <c r="AE55" i="8" s="1"/>
  <c r="Q57" i="8"/>
  <c r="X57" i="8" s="1"/>
  <c r="AE57" i="8" s="1"/>
  <c r="AL66" i="8"/>
  <c r="AH50" i="8"/>
  <c r="AL73" i="8"/>
  <c r="AL79" i="8"/>
  <c r="O88" i="8"/>
  <c r="O92" i="8"/>
  <c r="AL92" i="8" s="1"/>
  <c r="V93" i="8"/>
  <c r="O94" i="8"/>
  <c r="V96" i="8"/>
  <c r="O98" i="8"/>
  <c r="H100" i="8"/>
  <c r="J100" i="8" s="1"/>
  <c r="AL64" i="8"/>
  <c r="AL63" i="8"/>
  <c r="AL61" i="8"/>
  <c r="AL60" i="8"/>
  <c r="AL25" i="8"/>
  <c r="N10" i="8"/>
  <c r="H12" i="8"/>
  <c r="X42" i="8"/>
  <c r="Q41" i="8"/>
  <c r="Q10" i="8" s="1"/>
  <c r="AD10" i="8"/>
  <c r="AL16" i="8"/>
  <c r="V12" i="8"/>
  <c r="AF10" i="8"/>
  <c r="AJ48" i="8"/>
  <c r="J90" i="8"/>
  <c r="Q107" i="8"/>
  <c r="AC41" i="8"/>
  <c r="AL26" i="8"/>
  <c r="AL37" i="8"/>
  <c r="AJ12" i="8"/>
  <c r="AL17" i="8"/>
  <c r="R10" i="8"/>
  <c r="V11" i="8"/>
  <c r="AB10" i="8"/>
  <c r="AL31" i="8"/>
  <c r="AL13" i="8"/>
  <c r="J54" i="8"/>
  <c r="Q54" i="8" s="1"/>
  <c r="X54" i="8" s="1"/>
  <c r="AE54" i="8" s="1"/>
  <c r="J75" i="8"/>
  <c r="Q75" i="8" s="1"/>
  <c r="X75" i="8" s="1"/>
  <c r="AE75" i="8" s="1"/>
  <c r="AL42" i="8"/>
  <c r="J58" i="8"/>
  <c r="Q58" i="8" s="1"/>
  <c r="X58" i="8" s="1"/>
  <c r="AE58" i="8" s="1"/>
  <c r="J62" i="8"/>
  <c r="Q62" i="8" s="1"/>
  <c r="X62" i="8" s="1"/>
  <c r="AE62" i="8" s="1"/>
  <c r="J66" i="8"/>
  <c r="Q66" i="8" s="1"/>
  <c r="X66" i="8" s="1"/>
  <c r="AE66" i="8" s="1"/>
  <c r="H86" i="8"/>
  <c r="K10" i="8"/>
  <c r="H51" i="8"/>
  <c r="J59" i="8"/>
  <c r="Q59" i="8" s="1"/>
  <c r="X59" i="8" s="1"/>
  <c r="AE59" i="8" s="1"/>
  <c r="J63" i="8"/>
  <c r="Q63" i="8" s="1"/>
  <c r="X63" i="8" s="1"/>
  <c r="AE63" i="8" s="1"/>
  <c r="J67" i="8"/>
  <c r="Q67" i="8" s="1"/>
  <c r="X67" i="8" s="1"/>
  <c r="AE67" i="8" s="1"/>
  <c r="AC108" i="8"/>
  <c r="AC51" i="8"/>
  <c r="O48" i="8"/>
  <c r="J73" i="8"/>
  <c r="Q73" i="8" s="1"/>
  <c r="X73" i="8" s="1"/>
  <c r="AE73" i="8" s="1"/>
  <c r="J77" i="8"/>
  <c r="Q77" i="8" s="1"/>
  <c r="X77" i="8" s="1"/>
  <c r="AE77" i="8" s="1"/>
  <c r="J101" i="8"/>
  <c r="Q101" i="8" s="1"/>
  <c r="X101" i="8" s="1"/>
  <c r="AE101" i="8" s="1"/>
  <c r="H87" i="8"/>
  <c r="J60" i="8"/>
  <c r="Q60" i="8" s="1"/>
  <c r="X60" i="8" s="1"/>
  <c r="AE60" i="8" s="1"/>
  <c r="J64" i="8"/>
  <c r="Q64" i="8" s="1"/>
  <c r="X64" i="8" s="1"/>
  <c r="AE64" i="8" s="1"/>
  <c r="J53" i="8"/>
  <c r="J78" i="8"/>
  <c r="Q78" i="8" s="1"/>
  <c r="X78" i="8" s="1"/>
  <c r="AE78" i="8" s="1"/>
  <c r="F9" i="7"/>
  <c r="AJ10" i="7"/>
  <c r="AL16" i="7"/>
  <c r="AL27" i="7"/>
  <c r="AL29" i="7"/>
  <c r="AC38" i="7"/>
  <c r="O45" i="7"/>
  <c r="AL46" i="7"/>
  <c r="AL45" i="7" s="1"/>
  <c r="V48" i="7"/>
  <c r="AL56" i="7"/>
  <c r="AL59" i="7"/>
  <c r="AL62" i="7"/>
  <c r="F49" i="7"/>
  <c r="AF49" i="7"/>
  <c r="AF47" i="7" s="1"/>
  <c r="H67" i="7"/>
  <c r="V67" i="7"/>
  <c r="V49" i="7" s="1"/>
  <c r="R80" i="7"/>
  <c r="R47" i="7" s="1"/>
  <c r="O82" i="7"/>
  <c r="V83" i="7"/>
  <c r="H88" i="7"/>
  <c r="J88" i="7" s="1"/>
  <c r="H97" i="7"/>
  <c r="P47" i="7"/>
  <c r="K9" i="7"/>
  <c r="AC23" i="7"/>
  <c r="AL36" i="7"/>
  <c r="E9" i="7"/>
  <c r="AL44" i="7"/>
  <c r="AC45" i="7"/>
  <c r="Q54" i="7"/>
  <c r="X54" i="7" s="1"/>
  <c r="AE54" i="7" s="1"/>
  <c r="AL60" i="7"/>
  <c r="AL63" i="7"/>
  <c r="O65" i="7"/>
  <c r="O49" i="7" s="1"/>
  <c r="L80" i="7"/>
  <c r="T80" i="7"/>
  <c r="O88" i="7"/>
  <c r="V93" i="7"/>
  <c r="V100" i="7"/>
  <c r="V11" i="7"/>
  <c r="AL14" i="7"/>
  <c r="AL22" i="7"/>
  <c r="AL40" i="7"/>
  <c r="AC48" i="7"/>
  <c r="AE58" i="7"/>
  <c r="L49" i="7"/>
  <c r="S49" i="7"/>
  <c r="S47" i="7" s="1"/>
  <c r="AH49" i="7"/>
  <c r="AH47" i="7" s="1"/>
  <c r="AH6" i="7" s="1"/>
  <c r="AL73" i="7"/>
  <c r="H90" i="7"/>
  <c r="AL90" i="7" s="1"/>
  <c r="F80" i="7"/>
  <c r="O95" i="7"/>
  <c r="H99" i="7"/>
  <c r="AL99" i="7" s="1"/>
  <c r="O100" i="7"/>
  <c r="Q100" i="7" s="1"/>
  <c r="V103" i="7"/>
  <c r="O10" i="7"/>
  <c r="AF9" i="7"/>
  <c r="AC11" i="7"/>
  <c r="O11" i="7"/>
  <c r="AL17" i="7"/>
  <c r="AJ49" i="7"/>
  <c r="Q52" i="7"/>
  <c r="X52" i="7" s="1"/>
  <c r="AE52" i="7" s="1"/>
  <c r="T49" i="7"/>
  <c r="AC68" i="7"/>
  <c r="AC49" i="7" s="1"/>
  <c r="AC47" i="7" s="1"/>
  <c r="AL70" i="7"/>
  <c r="X73" i="7"/>
  <c r="AE73" i="7" s="1"/>
  <c r="H83" i="7"/>
  <c r="H89" i="7"/>
  <c r="V89" i="7"/>
  <c r="H92" i="7"/>
  <c r="AL96" i="7"/>
  <c r="V98" i="7"/>
  <c r="AL98" i="7" s="1"/>
  <c r="AL32" i="7"/>
  <c r="H38" i="7"/>
  <c r="V45" i="7"/>
  <c r="AJ45" i="7"/>
  <c r="AA47" i="7"/>
  <c r="Q51" i="7"/>
  <c r="X51" i="7" s="1"/>
  <c r="AE51" i="7" s="1"/>
  <c r="H66" i="7"/>
  <c r="J66" i="7" s="1"/>
  <c r="Q66" i="7" s="1"/>
  <c r="X66" i="7" s="1"/>
  <c r="AE66" i="7" s="1"/>
  <c r="U49" i="7"/>
  <c r="U47" i="7" s="1"/>
  <c r="AL77" i="7"/>
  <c r="D80" i="7"/>
  <c r="D47" i="7" s="1"/>
  <c r="H82" i="7"/>
  <c r="AJ80" i="7"/>
  <c r="O85" i="7"/>
  <c r="Q85" i="7" s="1"/>
  <c r="X85" i="7" s="1"/>
  <c r="AE85" i="7" s="1"/>
  <c r="O94" i="7"/>
  <c r="Q94" i="7" s="1"/>
  <c r="X94" i="7" s="1"/>
  <c r="AE94" i="7" s="1"/>
  <c r="H95" i="7"/>
  <c r="AL95" i="7" s="1"/>
  <c r="V101" i="7"/>
  <c r="AL101" i="7" s="1"/>
  <c r="V102" i="7"/>
  <c r="AL102" i="7" s="1"/>
  <c r="H103" i="7"/>
  <c r="J103" i="7" s="1"/>
  <c r="Q103" i="7" s="1"/>
  <c r="AL18" i="7"/>
  <c r="AD9" i="7"/>
  <c r="AL57" i="7"/>
  <c r="AI47" i="7"/>
  <c r="AI6" i="7" s="1"/>
  <c r="H68" i="7"/>
  <c r="AL68" i="7" s="1"/>
  <c r="AB47" i="7"/>
  <c r="AL78" i="7"/>
  <c r="M80" i="7"/>
  <c r="M47" i="7" s="1"/>
  <c r="M6" i="7" s="1"/>
  <c r="V92" i="7"/>
  <c r="O97" i="7"/>
  <c r="AC80" i="7"/>
  <c r="O23" i="7"/>
  <c r="S9" i="7"/>
  <c r="I9" i="7"/>
  <c r="AL13" i="7"/>
  <c r="AL21" i="7"/>
  <c r="AL30" i="7"/>
  <c r="U9" i="7"/>
  <c r="AL41" i="7"/>
  <c r="AL38" i="7" s="1"/>
  <c r="AG47" i="7"/>
  <c r="AG6" i="7" s="1"/>
  <c r="AL50" i="7"/>
  <c r="AL55" i="7"/>
  <c r="AL61" i="7"/>
  <c r="E49" i="7"/>
  <c r="E47" i="7" s="1"/>
  <c r="AL69" i="7"/>
  <c r="V82" i="7"/>
  <c r="O83" i="7"/>
  <c r="AL83" i="7" s="1"/>
  <c r="V84" i="7"/>
  <c r="AL84" i="7" s="1"/>
  <c r="O87" i="7"/>
  <c r="AL87" i="7" s="1"/>
  <c r="H91" i="7"/>
  <c r="J91" i="7" s="1"/>
  <c r="Q91" i="7" s="1"/>
  <c r="X91" i="7" s="1"/>
  <c r="AE91" i="7" s="1"/>
  <c r="O92" i="7"/>
  <c r="T9" i="7"/>
  <c r="AL88" i="7"/>
  <c r="AL97" i="7"/>
  <c r="J97" i="7"/>
  <c r="Q97" i="7" s="1"/>
  <c r="X97" i="7" s="1"/>
  <c r="AE97" i="7" s="1"/>
  <c r="J98" i="7"/>
  <c r="Q98" i="7" s="1"/>
  <c r="Z6" i="7"/>
  <c r="D9" i="7"/>
  <c r="AL19" i="7"/>
  <c r="AL25" i="7"/>
  <c r="AL23" i="7" s="1"/>
  <c r="AJ47" i="7"/>
  <c r="L47" i="7"/>
  <c r="J90" i="7"/>
  <c r="Q90" i="7" s="1"/>
  <c r="X90" i="7" s="1"/>
  <c r="AE90" i="7" s="1"/>
  <c r="AL100" i="7"/>
  <c r="AL12" i="7"/>
  <c r="AJ11" i="7"/>
  <c r="AJ9" i="7" s="1"/>
  <c r="AJ6" i="7" s="1"/>
  <c r="J83" i="7"/>
  <c r="J89" i="7"/>
  <c r="Q89" i="7" s="1"/>
  <c r="J92" i="7"/>
  <c r="N9" i="7"/>
  <c r="AL66" i="7"/>
  <c r="J82" i="7"/>
  <c r="Q82" i="7" s="1"/>
  <c r="AL103" i="7"/>
  <c r="AA9" i="7"/>
  <c r="AA6" i="7" s="1"/>
  <c r="AB9" i="7"/>
  <c r="AC10" i="7"/>
  <c r="V38" i="7"/>
  <c r="H10" i="7"/>
  <c r="V10" i="7"/>
  <c r="R9" i="7"/>
  <c r="J84" i="7"/>
  <c r="Q84" i="7" s="1"/>
  <c r="J101" i="7"/>
  <c r="Q101" i="7" s="1"/>
  <c r="X101" i="7" s="1"/>
  <c r="AE101" i="7" s="1"/>
  <c r="X39" i="7"/>
  <c r="X38" i="7" s="1"/>
  <c r="Q38" i="7"/>
  <c r="Q9" i="7" s="1"/>
  <c r="J68" i="7"/>
  <c r="Q68" i="7" s="1"/>
  <c r="X68" i="7" s="1"/>
  <c r="H11" i="7"/>
  <c r="AL91" i="7"/>
  <c r="G80" i="7"/>
  <c r="G47" i="7" s="1"/>
  <c r="G6" i="7" s="1"/>
  <c r="J86" i="7"/>
  <c r="Q86" i="7" s="1"/>
  <c r="X86" i="7" s="1"/>
  <c r="AE86" i="7" s="1"/>
  <c r="H93" i="7"/>
  <c r="J102" i="7"/>
  <c r="Q102" i="7" s="1"/>
  <c r="J72" i="7"/>
  <c r="Q72" i="7" s="1"/>
  <c r="X72" i="7" s="1"/>
  <c r="AE72" i="7" s="1"/>
  <c r="V81" i="7"/>
  <c r="O48" i="7"/>
  <c r="AL51" i="7"/>
  <c r="H23" i="7"/>
  <c r="Y47" i="7"/>
  <c r="Y6" i="7" s="1"/>
  <c r="C49" i="7"/>
  <c r="C47" i="7" s="1"/>
  <c r="K49" i="7"/>
  <c r="K47" i="7" s="1"/>
  <c r="J55" i="7"/>
  <c r="Q55" i="7" s="1"/>
  <c r="X55" i="7" s="1"/>
  <c r="AE55" i="7" s="1"/>
  <c r="J59" i="7"/>
  <c r="Q59" i="7" s="1"/>
  <c r="X59" i="7" s="1"/>
  <c r="AE59" i="7" s="1"/>
  <c r="J63" i="7"/>
  <c r="Q63" i="7" s="1"/>
  <c r="X63" i="7" s="1"/>
  <c r="AE63" i="7" s="1"/>
  <c r="H65" i="7"/>
  <c r="AL65" i="7" s="1"/>
  <c r="H81" i="7"/>
  <c r="O38" i="7"/>
  <c r="O9" i="7" s="1"/>
  <c r="AL52" i="7"/>
  <c r="H48" i="7"/>
  <c r="L9" i="7"/>
  <c r="T47" i="7"/>
  <c r="J53" i="7"/>
  <c r="J70" i="7"/>
  <c r="Q70" i="7" s="1"/>
  <c r="X70" i="7" s="1"/>
  <c r="AE70" i="7" s="1"/>
  <c r="J74" i="7"/>
  <c r="Q74" i="7" s="1"/>
  <c r="X74" i="7" s="1"/>
  <c r="AE74" i="7" s="1"/>
  <c r="AL94" i="7"/>
  <c r="J96" i="7"/>
  <c r="Q96" i="7" s="1"/>
  <c r="X96" i="7" s="1"/>
  <c r="AE96" i="7" s="1"/>
  <c r="AL85" i="7"/>
  <c r="J50" i="7"/>
  <c r="J71" i="7"/>
  <c r="Q71" i="7" s="1"/>
  <c r="X71" i="7" s="1"/>
  <c r="AE71" i="7" s="1"/>
  <c r="J75" i="7"/>
  <c r="Q75" i="7" s="1"/>
  <c r="X75" i="7" s="1"/>
  <c r="AE75" i="7" s="1"/>
  <c r="N80" i="7"/>
  <c r="N47" i="7" s="1"/>
  <c r="H102" i="6"/>
  <c r="J102" i="6" s="1"/>
  <c r="Q102" i="6" s="1"/>
  <c r="X102" i="6" s="1"/>
  <c r="O102" i="6"/>
  <c r="V102" i="6"/>
  <c r="H76" i="6"/>
  <c r="AL76" i="6" s="1"/>
  <c r="H77" i="6"/>
  <c r="R6" i="7" l="1"/>
  <c r="D6" i="7"/>
  <c r="O80" i="7"/>
  <c r="F6" i="7"/>
  <c r="H52" i="8"/>
  <c r="AL67" i="7"/>
  <c r="Q87" i="7"/>
  <c r="X87" i="7" s="1"/>
  <c r="AE87" i="7" s="1"/>
  <c r="Q92" i="7"/>
  <c r="X92" i="7" s="1"/>
  <c r="AE92" i="7" s="1"/>
  <c r="X100" i="7"/>
  <c r="AE100" i="7" s="1"/>
  <c r="F47" i="7"/>
  <c r="AB6" i="7"/>
  <c r="U6" i="7"/>
  <c r="Q88" i="7"/>
  <c r="X88" i="7" s="1"/>
  <c r="AE88" i="7" s="1"/>
  <c r="Q83" i="7"/>
  <c r="X83" i="7" s="1"/>
  <c r="AE83" i="7" s="1"/>
  <c r="AL89" i="7"/>
  <c r="X102" i="7"/>
  <c r="AE102" i="7" s="1"/>
  <c r="J65" i="7"/>
  <c r="Q65" i="7" s="1"/>
  <c r="X65" i="7" s="1"/>
  <c r="AE65" i="7" s="1"/>
  <c r="AL82" i="7"/>
  <c r="L50" i="8"/>
  <c r="AL37" i="10"/>
  <c r="X50" i="9"/>
  <c r="X7" i="9" s="1"/>
  <c r="AE50" i="9"/>
  <c r="AE7" i="9" s="1"/>
  <c r="Q70" i="8"/>
  <c r="X70" i="8" s="1"/>
  <c r="AE70" i="8" s="1"/>
  <c r="J86" i="8"/>
  <c r="H85" i="8"/>
  <c r="V85" i="8"/>
  <c r="O85" i="8"/>
  <c r="O50" i="8" s="1"/>
  <c r="AL24" i="8"/>
  <c r="M10" i="8"/>
  <c r="Q89" i="8"/>
  <c r="X89" i="8" s="1"/>
  <c r="AE89" i="8" s="1"/>
  <c r="X41" i="8"/>
  <c r="AI7" i="8"/>
  <c r="R50" i="8"/>
  <c r="R7" i="8" s="1"/>
  <c r="AL107" i="8"/>
  <c r="Q90" i="8"/>
  <c r="X90" i="8" s="1"/>
  <c r="AE90" i="8" s="1"/>
  <c r="J68" i="8"/>
  <c r="J52" i="8" s="1"/>
  <c r="Q96" i="8"/>
  <c r="X96" i="8" s="1"/>
  <c r="AE96" i="8" s="1"/>
  <c r="AL93" i="8"/>
  <c r="Z7" i="8"/>
  <c r="AA7" i="8"/>
  <c r="Q106" i="8"/>
  <c r="X106" i="8" s="1"/>
  <c r="AE106" i="8" s="1"/>
  <c r="Q69" i="8"/>
  <c r="X69" i="8" s="1"/>
  <c r="AE69" i="8" s="1"/>
  <c r="AL106" i="8"/>
  <c r="Y7" i="8"/>
  <c r="AL90" i="8"/>
  <c r="AL88" i="8"/>
  <c r="AJ10" i="8"/>
  <c r="AL108" i="8"/>
  <c r="AL69" i="8"/>
  <c r="AG7" i="8"/>
  <c r="AF7" i="8"/>
  <c r="Q71" i="8"/>
  <c r="X71" i="8" s="1"/>
  <c r="AE71" i="8" s="1"/>
  <c r="Q95" i="8"/>
  <c r="X95" i="8" s="1"/>
  <c r="AE95" i="8" s="1"/>
  <c r="Q100" i="8"/>
  <c r="X100" i="8" s="1"/>
  <c r="AE100" i="8" s="1"/>
  <c r="T50" i="8"/>
  <c r="T7" i="8" s="1"/>
  <c r="AL89" i="8"/>
  <c r="X102" i="8"/>
  <c r="AE102" i="8" s="1"/>
  <c r="U50" i="8"/>
  <c r="U7" i="8" s="1"/>
  <c r="AL98" i="8"/>
  <c r="AL97" i="8"/>
  <c r="F50" i="8"/>
  <c r="J88" i="8"/>
  <c r="Q88" i="8" s="1"/>
  <c r="X88" i="8" s="1"/>
  <c r="AE88" i="8" s="1"/>
  <c r="AL99" i="8"/>
  <c r="J93" i="8"/>
  <c r="Q93" i="8" s="1"/>
  <c r="X107" i="8"/>
  <c r="AE107" i="8" s="1"/>
  <c r="AL71" i="8"/>
  <c r="AC10" i="8"/>
  <c r="G50" i="8"/>
  <c r="AL94" i="8"/>
  <c r="Q108" i="8"/>
  <c r="X108" i="8" s="1"/>
  <c r="AE108" i="8" s="1"/>
  <c r="AL102" i="8"/>
  <c r="AL104" i="8"/>
  <c r="Q104" i="8"/>
  <c r="X104" i="8" s="1"/>
  <c r="AE104" i="8" s="1"/>
  <c r="AL96" i="8"/>
  <c r="AL103" i="8"/>
  <c r="Q99" i="8"/>
  <c r="X99" i="8" s="1"/>
  <c r="AE99" i="8" s="1"/>
  <c r="E50" i="8"/>
  <c r="AJ50" i="8"/>
  <c r="L7" i="8"/>
  <c r="S50" i="8"/>
  <c r="S7" i="8" s="1"/>
  <c r="J97" i="8"/>
  <c r="Q97" i="8" s="1"/>
  <c r="X97" i="8" s="1"/>
  <c r="AE97" i="8" s="1"/>
  <c r="O10" i="8"/>
  <c r="X105" i="8"/>
  <c r="AE105" i="8" s="1"/>
  <c r="N50" i="8"/>
  <c r="N7" i="8" s="1"/>
  <c r="AL95" i="8"/>
  <c r="D50" i="8"/>
  <c r="AL70" i="8"/>
  <c r="AL12" i="8"/>
  <c r="AL68" i="8"/>
  <c r="Q103" i="8"/>
  <c r="X103" i="8" s="1"/>
  <c r="AE103" i="8" s="1"/>
  <c r="AL100" i="8"/>
  <c r="Q94" i="8"/>
  <c r="X94" i="8" s="1"/>
  <c r="AE94" i="8" s="1"/>
  <c r="Q92" i="8"/>
  <c r="X92" i="8" s="1"/>
  <c r="AE92" i="8" s="1"/>
  <c r="Q98" i="8"/>
  <c r="X98" i="8" s="1"/>
  <c r="AE98" i="8" s="1"/>
  <c r="AL105" i="8"/>
  <c r="AH7" i="8"/>
  <c r="V50" i="8"/>
  <c r="AB7" i="8"/>
  <c r="M7" i="8"/>
  <c r="AL87" i="8"/>
  <c r="J87" i="8"/>
  <c r="Q87" i="8" s="1"/>
  <c r="X87" i="8" s="1"/>
  <c r="AE87" i="8" s="1"/>
  <c r="AL86" i="8"/>
  <c r="H50" i="8"/>
  <c r="AC50" i="8"/>
  <c r="Q53" i="8"/>
  <c r="AL51" i="8"/>
  <c r="K50" i="8"/>
  <c r="K7" i="8" s="1"/>
  <c r="V10" i="8"/>
  <c r="AL41" i="8"/>
  <c r="AL49" i="7"/>
  <c r="X103" i="7"/>
  <c r="AE103" i="7" s="1"/>
  <c r="AL11" i="7"/>
  <c r="J95" i="7"/>
  <c r="Q95" i="7" s="1"/>
  <c r="X95" i="7" s="1"/>
  <c r="AE95" i="7" s="1"/>
  <c r="AL92" i="7"/>
  <c r="J99" i="7"/>
  <c r="Q99" i="7" s="1"/>
  <c r="X99" i="7" s="1"/>
  <c r="AE99" i="7" s="1"/>
  <c r="H49" i="7"/>
  <c r="J67" i="7"/>
  <c r="Q67" i="7" s="1"/>
  <c r="X67" i="7" s="1"/>
  <c r="AE67" i="7" s="1"/>
  <c r="E6" i="7"/>
  <c r="O47" i="7"/>
  <c r="O6" i="7" s="1"/>
  <c r="V80" i="7"/>
  <c r="V47" i="7" s="1"/>
  <c r="K6" i="7"/>
  <c r="X98" i="7"/>
  <c r="AE98" i="7" s="1"/>
  <c r="AE68" i="7"/>
  <c r="X82" i="7"/>
  <c r="AE82" i="7" s="1"/>
  <c r="X89" i="7"/>
  <c r="AE89" i="7" s="1"/>
  <c r="S6" i="7"/>
  <c r="X84" i="7"/>
  <c r="AE84" i="7" s="1"/>
  <c r="AC9" i="7"/>
  <c r="AF6" i="7"/>
  <c r="AL10" i="7"/>
  <c r="AL9" i="7" s="1"/>
  <c r="H9" i="7"/>
  <c r="AC6" i="7"/>
  <c r="Q50" i="7"/>
  <c r="L6" i="7"/>
  <c r="N6" i="7"/>
  <c r="AL48" i="7"/>
  <c r="T6" i="7"/>
  <c r="AL81" i="7"/>
  <c r="J81" i="7"/>
  <c r="H80" i="7"/>
  <c r="AL93" i="7"/>
  <c r="J93" i="7"/>
  <c r="Q93" i="7" s="1"/>
  <c r="X93" i="7" s="1"/>
  <c r="AE93" i="7" s="1"/>
  <c r="V9" i="7"/>
  <c r="V6" i="7" s="1"/>
  <c r="AL102" i="6"/>
  <c r="AE102" i="6"/>
  <c r="H47" i="7" l="1"/>
  <c r="AL47" i="7" s="1"/>
  <c r="AL36" i="10"/>
  <c r="AL52" i="8"/>
  <c r="D11" i="8"/>
  <c r="Q68" i="8"/>
  <c r="X68" i="8" s="1"/>
  <c r="AE68" i="8" s="1"/>
  <c r="E11" i="8"/>
  <c r="E10" i="8" s="1"/>
  <c r="E7" i="8" s="1"/>
  <c r="Q86" i="8"/>
  <c r="X86" i="8" s="1"/>
  <c r="AE86" i="8" s="1"/>
  <c r="J85" i="8"/>
  <c r="J50" i="8" s="1"/>
  <c r="J7" i="8" s="1"/>
  <c r="G11" i="8"/>
  <c r="G10" i="8" s="1"/>
  <c r="G7" i="8" s="1"/>
  <c r="F11" i="8"/>
  <c r="F10" i="8" s="1"/>
  <c r="F7" i="8" s="1"/>
  <c r="AL85" i="8"/>
  <c r="X93" i="8"/>
  <c r="Q85" i="8"/>
  <c r="AJ7" i="8"/>
  <c r="AC7" i="8"/>
  <c r="O7" i="8"/>
  <c r="V7" i="8"/>
  <c r="AL50" i="8"/>
  <c r="X53" i="8"/>
  <c r="X52" i="8" s="1"/>
  <c r="H6" i="7"/>
  <c r="J49" i="7"/>
  <c r="AL4" i="7"/>
  <c r="AL6" i="7"/>
  <c r="Q81" i="7"/>
  <c r="J80" i="7"/>
  <c r="Q49" i="7"/>
  <c r="X50" i="7"/>
  <c r="AL80" i="7"/>
  <c r="O36" i="6"/>
  <c r="AL36" i="6" s="1"/>
  <c r="O78" i="6"/>
  <c r="AL78" i="6" s="1"/>
  <c r="O77" i="6"/>
  <c r="AL77" i="6" s="1"/>
  <c r="O35" i="6"/>
  <c r="H13" i="6"/>
  <c r="AJ101" i="6"/>
  <c r="AB101" i="6"/>
  <c r="U101" i="6"/>
  <c r="T101" i="6"/>
  <c r="S101" i="6"/>
  <c r="R101" i="6"/>
  <c r="N101" i="6"/>
  <c r="M101" i="6"/>
  <c r="L101" i="6"/>
  <c r="K101" i="6"/>
  <c r="I101" i="6"/>
  <c r="G101" i="6"/>
  <c r="F101" i="6"/>
  <c r="E101" i="6"/>
  <c r="D101" i="6"/>
  <c r="AJ100" i="6"/>
  <c r="AC100" i="6"/>
  <c r="U100" i="6"/>
  <c r="T100" i="6"/>
  <c r="S100" i="6"/>
  <c r="R100" i="6"/>
  <c r="N100" i="6"/>
  <c r="M100" i="6"/>
  <c r="L100" i="6"/>
  <c r="K100" i="6"/>
  <c r="G100" i="6"/>
  <c r="F100" i="6"/>
  <c r="D100" i="6"/>
  <c r="AJ99" i="6"/>
  <c r="AC99" i="6"/>
  <c r="U99" i="6"/>
  <c r="T99" i="6"/>
  <c r="S99" i="6"/>
  <c r="R99" i="6"/>
  <c r="N99" i="6"/>
  <c r="M99" i="6"/>
  <c r="L99" i="6"/>
  <c r="K99" i="6"/>
  <c r="J99" i="6"/>
  <c r="E99" i="6"/>
  <c r="D99" i="6"/>
  <c r="AJ98" i="6"/>
  <c r="AC98" i="6"/>
  <c r="U98" i="6"/>
  <c r="T98" i="6"/>
  <c r="S98" i="6"/>
  <c r="R98" i="6"/>
  <c r="N98" i="6"/>
  <c r="M98" i="6"/>
  <c r="L98" i="6"/>
  <c r="K98" i="6"/>
  <c r="I98" i="6"/>
  <c r="G98" i="6"/>
  <c r="F98" i="6"/>
  <c r="E98" i="6"/>
  <c r="D98" i="6"/>
  <c r="AJ97" i="6"/>
  <c r="AC97" i="6"/>
  <c r="U97" i="6"/>
  <c r="T97" i="6"/>
  <c r="S97" i="6"/>
  <c r="R97" i="6"/>
  <c r="P97" i="6"/>
  <c r="P79" i="6" s="1"/>
  <c r="N97" i="6"/>
  <c r="M97" i="6"/>
  <c r="L97" i="6"/>
  <c r="K97" i="6"/>
  <c r="G97" i="6"/>
  <c r="F97" i="6"/>
  <c r="E97" i="6"/>
  <c r="D97" i="6"/>
  <c r="AJ96" i="6"/>
  <c r="AC96" i="6"/>
  <c r="U96" i="6"/>
  <c r="T96" i="6"/>
  <c r="S96" i="6"/>
  <c r="R96" i="6"/>
  <c r="N96" i="6"/>
  <c r="M96" i="6"/>
  <c r="L96" i="6"/>
  <c r="K96" i="6"/>
  <c r="G96" i="6"/>
  <c r="F96" i="6"/>
  <c r="E96" i="6"/>
  <c r="D96" i="6"/>
  <c r="AJ95" i="6"/>
  <c r="AC95" i="6"/>
  <c r="V95" i="6"/>
  <c r="O95" i="6"/>
  <c r="H95" i="6"/>
  <c r="J95" i="6" s="1"/>
  <c r="AJ94" i="6"/>
  <c r="AC94" i="6"/>
  <c r="U94" i="6"/>
  <c r="T94" i="6"/>
  <c r="S94" i="6"/>
  <c r="R94" i="6"/>
  <c r="N94" i="6"/>
  <c r="M94" i="6"/>
  <c r="L94" i="6"/>
  <c r="K94" i="6"/>
  <c r="G94" i="6"/>
  <c r="F94" i="6"/>
  <c r="E94" i="6"/>
  <c r="D94" i="6"/>
  <c r="AJ93" i="6"/>
  <c r="AC93" i="6"/>
  <c r="T93" i="6"/>
  <c r="R93" i="6"/>
  <c r="N93" i="6"/>
  <c r="M93" i="6"/>
  <c r="L93" i="6"/>
  <c r="K93" i="6"/>
  <c r="G93" i="6"/>
  <c r="F93" i="6"/>
  <c r="E93" i="6"/>
  <c r="D93" i="6"/>
  <c r="AJ92" i="6"/>
  <c r="AC92" i="6"/>
  <c r="U92" i="6"/>
  <c r="T92" i="6"/>
  <c r="S92" i="6"/>
  <c r="R92" i="6"/>
  <c r="N92" i="6"/>
  <c r="M92" i="6"/>
  <c r="L92" i="6"/>
  <c r="K92" i="6"/>
  <c r="G92" i="6"/>
  <c r="F92" i="6"/>
  <c r="D92" i="6"/>
  <c r="AJ91" i="6"/>
  <c r="AC91" i="6"/>
  <c r="U91" i="6"/>
  <c r="T91" i="6"/>
  <c r="S91" i="6"/>
  <c r="R91" i="6"/>
  <c r="N91" i="6"/>
  <c r="M91" i="6"/>
  <c r="L91" i="6"/>
  <c r="K91" i="6"/>
  <c r="G91" i="6"/>
  <c r="F91" i="6"/>
  <c r="E91" i="6"/>
  <c r="D91" i="6"/>
  <c r="AJ90" i="6"/>
  <c r="AC90" i="6"/>
  <c r="U90" i="6"/>
  <c r="T90" i="6"/>
  <c r="S90" i="6"/>
  <c r="R90" i="6"/>
  <c r="N90" i="6"/>
  <c r="M90" i="6"/>
  <c r="L90" i="6"/>
  <c r="K90" i="6"/>
  <c r="G90" i="6"/>
  <c r="F90" i="6"/>
  <c r="E90" i="6"/>
  <c r="D90" i="6"/>
  <c r="AJ89" i="6"/>
  <c r="AC89" i="6"/>
  <c r="U89" i="6"/>
  <c r="T89" i="6"/>
  <c r="S89" i="6"/>
  <c r="R89" i="6"/>
  <c r="N89" i="6"/>
  <c r="M89" i="6"/>
  <c r="L89" i="6"/>
  <c r="K89" i="6"/>
  <c r="G89" i="6"/>
  <c r="F89" i="6"/>
  <c r="E89" i="6"/>
  <c r="D89" i="6"/>
  <c r="AJ88" i="6"/>
  <c r="AC88" i="6"/>
  <c r="U88" i="6"/>
  <c r="T88" i="6"/>
  <c r="S88" i="6"/>
  <c r="R88" i="6"/>
  <c r="N88" i="6"/>
  <c r="L88" i="6"/>
  <c r="K88" i="6"/>
  <c r="F88" i="6"/>
  <c r="E88" i="6"/>
  <c r="D88" i="6"/>
  <c r="AJ87" i="6"/>
  <c r="AC87" i="6"/>
  <c r="U87" i="6"/>
  <c r="T87" i="6"/>
  <c r="S87" i="6"/>
  <c r="R87" i="6"/>
  <c r="N87" i="6"/>
  <c r="M87" i="6"/>
  <c r="L87" i="6"/>
  <c r="K87" i="6"/>
  <c r="G87" i="6"/>
  <c r="F87" i="6"/>
  <c r="E87" i="6"/>
  <c r="D87" i="6"/>
  <c r="AJ86" i="6"/>
  <c r="AC86" i="6"/>
  <c r="T86" i="6"/>
  <c r="R86" i="6"/>
  <c r="M86" i="6"/>
  <c r="K86" i="6"/>
  <c r="F86" i="6"/>
  <c r="D86" i="6"/>
  <c r="AJ85" i="6"/>
  <c r="AC85" i="6"/>
  <c r="V85" i="6"/>
  <c r="O85" i="6"/>
  <c r="H85" i="6"/>
  <c r="AJ84" i="6"/>
  <c r="AC84" i="6"/>
  <c r="U84" i="6"/>
  <c r="T84" i="6"/>
  <c r="S84" i="6"/>
  <c r="N84" i="6"/>
  <c r="M84" i="6"/>
  <c r="L84" i="6"/>
  <c r="K84" i="6"/>
  <c r="D84" i="6"/>
  <c r="H84" i="6" s="1"/>
  <c r="J84" i="6" s="1"/>
  <c r="AJ83" i="6"/>
  <c r="AC83" i="6"/>
  <c r="U83" i="6"/>
  <c r="T83" i="6"/>
  <c r="S83" i="6"/>
  <c r="N83" i="6"/>
  <c r="M83" i="6"/>
  <c r="L83" i="6"/>
  <c r="K83" i="6"/>
  <c r="G83" i="6"/>
  <c r="F83" i="6"/>
  <c r="E83" i="6"/>
  <c r="D83" i="6"/>
  <c r="AJ82" i="6"/>
  <c r="AC82" i="6"/>
  <c r="U82" i="6"/>
  <c r="S82" i="6"/>
  <c r="R82" i="6"/>
  <c r="N82" i="6"/>
  <c r="L82" i="6"/>
  <c r="K82" i="6"/>
  <c r="G82" i="6"/>
  <c r="E82" i="6"/>
  <c r="D82" i="6"/>
  <c r="AJ81" i="6"/>
  <c r="AC81" i="6"/>
  <c r="U81" i="6"/>
  <c r="T81" i="6"/>
  <c r="S81" i="6"/>
  <c r="R81" i="6"/>
  <c r="N81" i="6"/>
  <c r="M81" i="6"/>
  <c r="L81" i="6"/>
  <c r="K81" i="6"/>
  <c r="G81" i="6"/>
  <c r="F81" i="6"/>
  <c r="E81" i="6"/>
  <c r="D81" i="6"/>
  <c r="AJ80" i="6"/>
  <c r="AC80" i="6"/>
  <c r="U80" i="6"/>
  <c r="R80" i="6"/>
  <c r="N80" i="6"/>
  <c r="G80" i="6"/>
  <c r="D80" i="6"/>
  <c r="AJ74" i="6"/>
  <c r="AC74" i="6"/>
  <c r="O74" i="6"/>
  <c r="H74" i="6"/>
  <c r="AJ73" i="6"/>
  <c r="AC73" i="6"/>
  <c r="O73" i="6"/>
  <c r="H73" i="6"/>
  <c r="AJ72" i="6"/>
  <c r="AC72" i="6"/>
  <c r="O72" i="6"/>
  <c r="H72" i="6"/>
  <c r="AJ71" i="6"/>
  <c r="AC71" i="6"/>
  <c r="O71" i="6"/>
  <c r="H71" i="6"/>
  <c r="J71" i="6" s="1"/>
  <c r="AJ70" i="6"/>
  <c r="AC70" i="6"/>
  <c r="O70" i="6"/>
  <c r="H70" i="6"/>
  <c r="AJ69" i="6"/>
  <c r="AC69" i="6"/>
  <c r="V69" i="6"/>
  <c r="O69" i="6"/>
  <c r="H69" i="6"/>
  <c r="AJ68" i="6"/>
  <c r="AC68" i="6"/>
  <c r="V68" i="6"/>
  <c r="O68" i="6"/>
  <c r="H68" i="6"/>
  <c r="AK67" i="6"/>
  <c r="AJ67" i="6"/>
  <c r="AI67" i="6"/>
  <c r="AH67" i="6"/>
  <c r="AG67" i="6"/>
  <c r="AF67" i="6"/>
  <c r="AB67" i="6"/>
  <c r="AB48" i="6" s="1"/>
  <c r="AA67" i="6"/>
  <c r="AA48" i="6" s="1"/>
  <c r="Z67" i="6"/>
  <c r="Z48" i="6" s="1"/>
  <c r="Y67" i="6"/>
  <c r="Y48" i="6" s="1"/>
  <c r="W67" i="6"/>
  <c r="V67" i="6"/>
  <c r="U67" i="6"/>
  <c r="T67" i="6"/>
  <c r="S67" i="6"/>
  <c r="R67" i="6"/>
  <c r="N67" i="6"/>
  <c r="M67" i="6"/>
  <c r="L67" i="6"/>
  <c r="K67" i="6"/>
  <c r="G67" i="6"/>
  <c r="F67" i="6"/>
  <c r="E67" i="6"/>
  <c r="D67" i="6"/>
  <c r="C67" i="6"/>
  <c r="B67" i="6"/>
  <c r="AK66" i="6"/>
  <c r="AJ66" i="6"/>
  <c r="AI66" i="6"/>
  <c r="AH66" i="6"/>
  <c r="AG66" i="6"/>
  <c r="AF66" i="6"/>
  <c r="AC66" i="6"/>
  <c r="U66" i="6"/>
  <c r="S66" i="6"/>
  <c r="R66" i="6"/>
  <c r="N66" i="6"/>
  <c r="N48" i="6" s="1"/>
  <c r="L66" i="6"/>
  <c r="K66" i="6"/>
  <c r="G66" i="6"/>
  <c r="F66" i="6"/>
  <c r="E66" i="6"/>
  <c r="D66" i="6"/>
  <c r="C66" i="6"/>
  <c r="B66" i="6"/>
  <c r="AK65" i="6"/>
  <c r="AJ65" i="6"/>
  <c r="AI65" i="6"/>
  <c r="AH65" i="6"/>
  <c r="AG65" i="6"/>
  <c r="AF65" i="6"/>
  <c r="AC65" i="6"/>
  <c r="W65" i="6"/>
  <c r="V65" i="6"/>
  <c r="U65" i="6"/>
  <c r="T65" i="6"/>
  <c r="S65" i="6"/>
  <c r="R65" i="6"/>
  <c r="M65" i="6"/>
  <c r="L65" i="6"/>
  <c r="K65" i="6"/>
  <c r="F65" i="6"/>
  <c r="E65" i="6"/>
  <c r="D65" i="6"/>
  <c r="C65" i="6"/>
  <c r="B65" i="6"/>
  <c r="AK64" i="6"/>
  <c r="AK48" i="6" s="1"/>
  <c r="AJ64" i="6"/>
  <c r="AI64" i="6"/>
  <c r="AI48" i="6" s="1"/>
  <c r="AH64" i="6"/>
  <c r="AG64" i="6"/>
  <c r="AF64" i="6"/>
  <c r="AC64" i="6"/>
  <c r="W64" i="6"/>
  <c r="V64" i="6"/>
  <c r="U64" i="6"/>
  <c r="T64" i="6"/>
  <c r="T48" i="6" s="1"/>
  <c r="S64" i="6"/>
  <c r="R64" i="6"/>
  <c r="M64" i="6"/>
  <c r="L64" i="6"/>
  <c r="K64" i="6"/>
  <c r="F64" i="6"/>
  <c r="F48" i="6" s="1"/>
  <c r="E64" i="6"/>
  <c r="E48" i="6" s="1"/>
  <c r="D64" i="6"/>
  <c r="D48" i="6" s="1"/>
  <c r="C64" i="6"/>
  <c r="B64" i="6"/>
  <c r="AJ63" i="6"/>
  <c r="AC63" i="6"/>
  <c r="V63" i="6"/>
  <c r="O63" i="6"/>
  <c r="H63" i="6"/>
  <c r="J63" i="6" s="1"/>
  <c r="AJ62" i="6"/>
  <c r="AC62" i="6"/>
  <c r="V62" i="6"/>
  <c r="O62" i="6"/>
  <c r="H62" i="6"/>
  <c r="AJ61" i="6"/>
  <c r="AC61" i="6"/>
  <c r="V61" i="6"/>
  <c r="O61" i="6"/>
  <c r="H61" i="6"/>
  <c r="J61" i="6" s="1"/>
  <c r="AJ60" i="6"/>
  <c r="AC60" i="6"/>
  <c r="V60" i="6"/>
  <c r="O60" i="6"/>
  <c r="H60" i="6"/>
  <c r="AJ59" i="6"/>
  <c r="AC59" i="6"/>
  <c r="V59" i="6"/>
  <c r="O59" i="6"/>
  <c r="H59" i="6"/>
  <c r="J59" i="6" s="1"/>
  <c r="AJ58" i="6"/>
  <c r="AC58" i="6"/>
  <c r="V58" i="6"/>
  <c r="O58" i="6"/>
  <c r="H58" i="6"/>
  <c r="AJ57" i="6"/>
  <c r="AC57" i="6"/>
  <c r="V57" i="6"/>
  <c r="O57" i="6"/>
  <c r="H57" i="6"/>
  <c r="J57" i="6" s="1"/>
  <c r="Q57" i="6" s="1"/>
  <c r="AJ56" i="6"/>
  <c r="AC56" i="6"/>
  <c r="V56" i="6"/>
  <c r="O56" i="6"/>
  <c r="H56" i="6"/>
  <c r="AJ55" i="6"/>
  <c r="AC55" i="6"/>
  <c r="V55" i="6"/>
  <c r="O55" i="6"/>
  <c r="H55" i="6"/>
  <c r="J55" i="6" s="1"/>
  <c r="AJ54" i="6"/>
  <c r="AC54" i="6"/>
  <c r="V54" i="6"/>
  <c r="O54" i="6"/>
  <c r="H54" i="6"/>
  <c r="AJ53" i="6"/>
  <c r="AC53" i="6"/>
  <c r="V53" i="6"/>
  <c r="O53" i="6"/>
  <c r="H53" i="6"/>
  <c r="H52" i="6"/>
  <c r="AL52" i="6" s="1"/>
  <c r="AJ51" i="6"/>
  <c r="AC51" i="6"/>
  <c r="V51" i="6"/>
  <c r="O51" i="6"/>
  <c r="H51" i="6"/>
  <c r="AJ50" i="6"/>
  <c r="AC50" i="6"/>
  <c r="V50" i="6"/>
  <c r="O50" i="6"/>
  <c r="H50" i="6"/>
  <c r="AJ49" i="6"/>
  <c r="AC49" i="6"/>
  <c r="V49" i="6"/>
  <c r="O49" i="6"/>
  <c r="H49" i="6"/>
  <c r="AI47" i="6"/>
  <c r="AH47" i="6"/>
  <c r="AG47" i="6"/>
  <c r="AF47" i="6"/>
  <c r="AB47" i="6"/>
  <c r="AA47" i="6"/>
  <c r="Z47" i="6"/>
  <c r="Y47" i="6"/>
  <c r="U47" i="6"/>
  <c r="T47" i="6"/>
  <c r="S47" i="6"/>
  <c r="R47" i="6"/>
  <c r="N47" i="6"/>
  <c r="M47" i="6"/>
  <c r="L47" i="6"/>
  <c r="K47" i="6"/>
  <c r="G47" i="6"/>
  <c r="F47" i="6"/>
  <c r="E47" i="6"/>
  <c r="D47" i="6"/>
  <c r="AJ45" i="6"/>
  <c r="AC45" i="6"/>
  <c r="V45" i="6"/>
  <c r="O45" i="6"/>
  <c r="H45" i="6"/>
  <c r="AI44" i="6"/>
  <c r="AH44" i="6"/>
  <c r="AG44" i="6"/>
  <c r="AF44" i="6"/>
  <c r="AB44" i="6"/>
  <c r="AA44" i="6"/>
  <c r="Z44" i="6"/>
  <c r="Y44" i="6"/>
  <c r="U44" i="6"/>
  <c r="T44" i="6"/>
  <c r="S44" i="6"/>
  <c r="R44" i="6"/>
  <c r="N44" i="6"/>
  <c r="M44" i="6"/>
  <c r="L44" i="6"/>
  <c r="K44" i="6"/>
  <c r="G44" i="6"/>
  <c r="F44" i="6"/>
  <c r="E44" i="6"/>
  <c r="D44" i="6"/>
  <c r="H42" i="6"/>
  <c r="AL42" i="6" s="1"/>
  <c r="H41" i="6"/>
  <c r="AL41" i="6" s="1"/>
  <c r="AJ40" i="6"/>
  <c r="AC40" i="6"/>
  <c r="O40" i="6"/>
  <c r="Q40" i="6" s="1"/>
  <c r="H40" i="6"/>
  <c r="AJ39" i="6"/>
  <c r="AC39" i="6"/>
  <c r="O39" i="6"/>
  <c r="Q39" i="6" s="1"/>
  <c r="H39" i="6"/>
  <c r="AJ38" i="6"/>
  <c r="AC38" i="6"/>
  <c r="O38" i="6"/>
  <c r="H38" i="6"/>
  <c r="AC32" i="6"/>
  <c r="O32" i="6"/>
  <c r="AC31" i="6"/>
  <c r="O31" i="6"/>
  <c r="AC30" i="6"/>
  <c r="O30" i="6"/>
  <c r="AC29" i="6"/>
  <c r="O29" i="6"/>
  <c r="H29" i="6"/>
  <c r="AC28" i="6"/>
  <c r="O28" i="6"/>
  <c r="H28" i="6"/>
  <c r="AC27" i="6"/>
  <c r="O27" i="6"/>
  <c r="H27" i="6"/>
  <c r="AC26" i="6"/>
  <c r="O26" i="6"/>
  <c r="H26" i="6"/>
  <c r="H25" i="6"/>
  <c r="AL25" i="6" s="1"/>
  <c r="AC24" i="6"/>
  <c r="O24" i="6"/>
  <c r="H24" i="6"/>
  <c r="AC23" i="6"/>
  <c r="O23" i="6"/>
  <c r="H23" i="6"/>
  <c r="AJ21" i="6"/>
  <c r="AC21" i="6"/>
  <c r="V21" i="6"/>
  <c r="O21" i="6"/>
  <c r="H21" i="6"/>
  <c r="AJ20" i="6"/>
  <c r="AC20" i="6"/>
  <c r="V20" i="6"/>
  <c r="O20" i="6"/>
  <c r="H20" i="6"/>
  <c r="AJ19" i="6"/>
  <c r="AC19" i="6"/>
  <c r="V19" i="6"/>
  <c r="O19" i="6"/>
  <c r="H19" i="6"/>
  <c r="AJ18" i="6"/>
  <c r="AC18" i="6"/>
  <c r="V18" i="6"/>
  <c r="O18" i="6"/>
  <c r="H18" i="6"/>
  <c r="AJ17" i="6"/>
  <c r="AC17" i="6"/>
  <c r="V17" i="6"/>
  <c r="O17" i="6"/>
  <c r="H17" i="6"/>
  <c r="AJ16" i="6"/>
  <c r="AC16" i="6"/>
  <c r="V16" i="6"/>
  <c r="O16" i="6"/>
  <c r="H16" i="6"/>
  <c r="AJ15" i="6"/>
  <c r="AC15" i="6"/>
  <c r="V15" i="6"/>
  <c r="O15" i="6"/>
  <c r="H15" i="6"/>
  <c r="AJ14" i="6"/>
  <c r="AC14" i="6"/>
  <c r="V14" i="6"/>
  <c r="O14" i="6"/>
  <c r="H14" i="6"/>
  <c r="AJ13" i="6"/>
  <c r="AC13" i="6"/>
  <c r="V13" i="6"/>
  <c r="O13" i="6"/>
  <c r="AJ12" i="6"/>
  <c r="AC12" i="6"/>
  <c r="V12" i="6"/>
  <c r="O12" i="6"/>
  <c r="H12" i="6"/>
  <c r="AJ11" i="6"/>
  <c r="AC11" i="6"/>
  <c r="V11" i="6"/>
  <c r="O11" i="6"/>
  <c r="H11" i="6"/>
  <c r="AK10" i="6"/>
  <c r="AI10" i="6"/>
  <c r="AH10" i="6"/>
  <c r="AG10" i="6"/>
  <c r="AF10" i="6"/>
  <c r="AE10" i="6"/>
  <c r="AD10" i="6"/>
  <c r="AB10" i="6"/>
  <c r="AA10" i="6"/>
  <c r="Z10" i="6"/>
  <c r="Y10" i="6"/>
  <c r="X10" i="6"/>
  <c r="W10" i="6"/>
  <c r="U10" i="6"/>
  <c r="T10" i="6"/>
  <c r="S10" i="6"/>
  <c r="R10" i="6"/>
  <c r="Q10" i="6"/>
  <c r="P10" i="6"/>
  <c r="N10" i="6"/>
  <c r="M10" i="6"/>
  <c r="L10" i="6"/>
  <c r="K10" i="6"/>
  <c r="J10" i="6"/>
  <c r="I10" i="6"/>
  <c r="G10" i="6"/>
  <c r="F10" i="6"/>
  <c r="E10" i="6"/>
  <c r="D10" i="6"/>
  <c r="C10" i="6"/>
  <c r="AI9" i="6"/>
  <c r="AH9" i="6"/>
  <c r="AG9" i="6"/>
  <c r="AF9" i="6"/>
  <c r="AB9" i="6"/>
  <c r="AA9" i="6"/>
  <c r="Z9" i="6"/>
  <c r="Y9" i="6"/>
  <c r="U9" i="6"/>
  <c r="T9" i="6"/>
  <c r="S9" i="6"/>
  <c r="R9" i="6"/>
  <c r="N9" i="6"/>
  <c r="M9" i="6"/>
  <c r="L9" i="6"/>
  <c r="K9" i="6"/>
  <c r="G9" i="6"/>
  <c r="F9" i="6"/>
  <c r="E9" i="6"/>
  <c r="D9" i="6"/>
  <c r="AJ92" i="5"/>
  <c r="AB92" i="5"/>
  <c r="AC92" i="5" s="1"/>
  <c r="U92" i="5"/>
  <c r="T92" i="5"/>
  <c r="S92" i="5"/>
  <c r="R92" i="5"/>
  <c r="N92" i="5"/>
  <c r="M92" i="5"/>
  <c r="L92" i="5"/>
  <c r="K92" i="5"/>
  <c r="I92" i="5"/>
  <c r="G92" i="5"/>
  <c r="F92" i="5"/>
  <c r="E92" i="5"/>
  <c r="D92" i="5"/>
  <c r="AJ91" i="5"/>
  <c r="AC91" i="5"/>
  <c r="U91" i="5"/>
  <c r="T91" i="5"/>
  <c r="S91" i="5"/>
  <c r="R91" i="5"/>
  <c r="N91" i="5"/>
  <c r="M91" i="5"/>
  <c r="L91" i="5"/>
  <c r="K91" i="5"/>
  <c r="G91" i="5"/>
  <c r="F91" i="5"/>
  <c r="D91" i="5"/>
  <c r="AJ90" i="5"/>
  <c r="AC90" i="5"/>
  <c r="U90" i="5"/>
  <c r="T90" i="5"/>
  <c r="S90" i="5"/>
  <c r="R90" i="5"/>
  <c r="N90" i="5"/>
  <c r="M90" i="5"/>
  <c r="L90" i="5"/>
  <c r="K90" i="5"/>
  <c r="O90" i="5" s="1"/>
  <c r="G90" i="5"/>
  <c r="E90" i="5"/>
  <c r="D90" i="5"/>
  <c r="AJ89" i="5"/>
  <c r="AC89" i="5"/>
  <c r="U89" i="5"/>
  <c r="T89" i="5"/>
  <c r="S89" i="5"/>
  <c r="R89" i="5"/>
  <c r="N89" i="5"/>
  <c r="M89" i="5"/>
  <c r="L89" i="5"/>
  <c r="K89" i="5"/>
  <c r="O89" i="5" s="1"/>
  <c r="I89" i="5"/>
  <c r="G89" i="5"/>
  <c r="F89" i="5"/>
  <c r="E89" i="5"/>
  <c r="H89" i="5" s="1"/>
  <c r="D89" i="5"/>
  <c r="AJ88" i="5"/>
  <c r="AC88" i="5"/>
  <c r="U88" i="5"/>
  <c r="T88" i="5"/>
  <c r="S88" i="5"/>
  <c r="R88" i="5"/>
  <c r="P88" i="5"/>
  <c r="N88" i="5"/>
  <c r="M88" i="5"/>
  <c r="L88" i="5"/>
  <c r="K88" i="5"/>
  <c r="O88" i="5" s="1"/>
  <c r="G88" i="5"/>
  <c r="F88" i="5"/>
  <c r="E88" i="5"/>
  <c r="D88" i="5"/>
  <c r="H88" i="5" s="1"/>
  <c r="AJ87" i="5"/>
  <c r="AC87" i="5"/>
  <c r="AE87" i="5" s="1"/>
  <c r="U87" i="5"/>
  <c r="S87" i="5"/>
  <c r="R87" i="5"/>
  <c r="N87" i="5"/>
  <c r="M87" i="5"/>
  <c r="L87" i="5"/>
  <c r="K87" i="5"/>
  <c r="G87" i="5"/>
  <c r="F87" i="5"/>
  <c r="E87" i="5"/>
  <c r="D87" i="5"/>
  <c r="Q86" i="5"/>
  <c r="X86" i="5" s="1"/>
  <c r="AE86" i="5" s="1"/>
  <c r="AJ85" i="5"/>
  <c r="AC85" i="5"/>
  <c r="U85" i="5"/>
  <c r="T85" i="5"/>
  <c r="S85" i="5"/>
  <c r="R85" i="5"/>
  <c r="N85" i="5"/>
  <c r="M85" i="5"/>
  <c r="L85" i="5"/>
  <c r="K85" i="5"/>
  <c r="G85" i="5"/>
  <c r="F85" i="5"/>
  <c r="E85" i="5"/>
  <c r="D85" i="5"/>
  <c r="H85" i="5" s="1"/>
  <c r="AJ84" i="5"/>
  <c r="AC84" i="5"/>
  <c r="T84" i="5"/>
  <c r="R84" i="5"/>
  <c r="N84" i="5"/>
  <c r="M84" i="5"/>
  <c r="L84" i="5"/>
  <c r="K84" i="5"/>
  <c r="G84" i="5"/>
  <c r="F84" i="5"/>
  <c r="E84" i="5"/>
  <c r="D84" i="5"/>
  <c r="AJ83" i="5"/>
  <c r="AC83" i="5"/>
  <c r="U83" i="5"/>
  <c r="T83" i="5"/>
  <c r="S83" i="5"/>
  <c r="R83" i="5"/>
  <c r="N83" i="5"/>
  <c r="M83" i="5"/>
  <c r="L83" i="5"/>
  <c r="K83" i="5"/>
  <c r="G83" i="5"/>
  <c r="F83" i="5"/>
  <c r="D83" i="5"/>
  <c r="AJ82" i="5"/>
  <c r="AC82" i="5"/>
  <c r="U82" i="5"/>
  <c r="T82" i="5"/>
  <c r="S82" i="5"/>
  <c r="R82" i="5"/>
  <c r="N82" i="5"/>
  <c r="M82" i="5"/>
  <c r="L82" i="5"/>
  <c r="K82" i="5"/>
  <c r="G82" i="5"/>
  <c r="F82" i="5"/>
  <c r="E82" i="5"/>
  <c r="D82" i="5"/>
  <c r="H82" i="5" s="1"/>
  <c r="AJ81" i="5"/>
  <c r="AC81" i="5"/>
  <c r="U81" i="5"/>
  <c r="T81" i="5"/>
  <c r="S81" i="5"/>
  <c r="R81" i="5"/>
  <c r="N81" i="5"/>
  <c r="M81" i="5"/>
  <c r="L81" i="5"/>
  <c r="K81" i="5"/>
  <c r="G81" i="5"/>
  <c r="F81" i="5"/>
  <c r="E81" i="5"/>
  <c r="D81" i="5"/>
  <c r="AJ80" i="5"/>
  <c r="AC80" i="5"/>
  <c r="U80" i="5"/>
  <c r="V80" i="5" s="1"/>
  <c r="T80" i="5"/>
  <c r="S80" i="5"/>
  <c r="R80" i="5"/>
  <c r="N80" i="5"/>
  <c r="M80" i="5"/>
  <c r="L80" i="5"/>
  <c r="K80" i="5"/>
  <c r="O80" i="5" s="1"/>
  <c r="G80" i="5"/>
  <c r="F80" i="5"/>
  <c r="E80" i="5"/>
  <c r="D80" i="5"/>
  <c r="AJ79" i="5"/>
  <c r="AC79" i="5"/>
  <c r="U79" i="5"/>
  <c r="T79" i="5"/>
  <c r="S79" i="5"/>
  <c r="R79" i="5"/>
  <c r="N79" i="5"/>
  <c r="L79" i="5"/>
  <c r="K79" i="5"/>
  <c r="O79" i="5" s="1"/>
  <c r="F79" i="5"/>
  <c r="E79" i="5"/>
  <c r="D79" i="5"/>
  <c r="H79" i="5" s="1"/>
  <c r="AJ78" i="5"/>
  <c r="AC78" i="5"/>
  <c r="U78" i="5"/>
  <c r="T78" i="5"/>
  <c r="S78" i="5"/>
  <c r="R78" i="5"/>
  <c r="N78" i="5"/>
  <c r="M78" i="5"/>
  <c r="L78" i="5"/>
  <c r="K78" i="5"/>
  <c r="G78" i="5"/>
  <c r="F78" i="5"/>
  <c r="E78" i="5"/>
  <c r="D78" i="5"/>
  <c r="AJ77" i="5"/>
  <c r="AC77" i="5"/>
  <c r="T77" i="5"/>
  <c r="R77" i="5"/>
  <c r="V77" i="5" s="1"/>
  <c r="M77" i="5"/>
  <c r="K77" i="5"/>
  <c r="O77" i="5" s="1"/>
  <c r="H77" i="5"/>
  <c r="F77" i="5"/>
  <c r="D77" i="5"/>
  <c r="AJ76" i="5"/>
  <c r="AC76" i="5"/>
  <c r="V76" i="5"/>
  <c r="O76" i="5"/>
  <c r="H76" i="5"/>
  <c r="AL76" i="5" s="1"/>
  <c r="AJ75" i="5"/>
  <c r="AC75" i="5"/>
  <c r="U75" i="5"/>
  <c r="T75" i="5"/>
  <c r="S75" i="5"/>
  <c r="N75" i="5"/>
  <c r="M75" i="5"/>
  <c r="L75" i="5"/>
  <c r="K75" i="5"/>
  <c r="D75" i="5"/>
  <c r="H75" i="5" s="1"/>
  <c r="J75" i="5" s="1"/>
  <c r="AJ74" i="5"/>
  <c r="AC74" i="5"/>
  <c r="U74" i="5"/>
  <c r="T74" i="5"/>
  <c r="V74" i="5" s="1"/>
  <c r="S74" i="5"/>
  <c r="N74" i="5"/>
  <c r="M74" i="5"/>
  <c r="L74" i="5"/>
  <c r="K74" i="5"/>
  <c r="G74" i="5"/>
  <c r="F74" i="5"/>
  <c r="E74" i="5"/>
  <c r="D74" i="5"/>
  <c r="AJ73" i="5"/>
  <c r="AC73" i="5"/>
  <c r="U73" i="5"/>
  <c r="S73" i="5"/>
  <c r="R73" i="5"/>
  <c r="V73" i="5" s="1"/>
  <c r="N73" i="5"/>
  <c r="L73" i="5"/>
  <c r="K73" i="5"/>
  <c r="G73" i="5"/>
  <c r="E73" i="5"/>
  <c r="D73" i="5"/>
  <c r="H73" i="5" s="1"/>
  <c r="AJ72" i="5"/>
  <c r="AC72" i="5"/>
  <c r="U72" i="5"/>
  <c r="T72" i="5"/>
  <c r="S72" i="5"/>
  <c r="R72" i="5"/>
  <c r="N72" i="5"/>
  <c r="M72" i="5"/>
  <c r="L72" i="5"/>
  <c r="K72" i="5"/>
  <c r="G72" i="5"/>
  <c r="H72" i="5" s="1"/>
  <c r="F72" i="5"/>
  <c r="E72" i="5"/>
  <c r="D72" i="5"/>
  <c r="AJ71" i="5"/>
  <c r="AC71" i="5"/>
  <c r="U71" i="5"/>
  <c r="R71" i="5"/>
  <c r="V71" i="5" s="1"/>
  <c r="N71" i="5"/>
  <c r="O71" i="5" s="1"/>
  <c r="G71" i="5"/>
  <c r="D71" i="5"/>
  <c r="AL69" i="5"/>
  <c r="AJ69" i="5"/>
  <c r="J69" i="5"/>
  <c r="Q69" i="5" s="1"/>
  <c r="X69" i="5" s="1"/>
  <c r="AE69" i="5" s="1"/>
  <c r="AJ68" i="5"/>
  <c r="AC68" i="5"/>
  <c r="V68" i="5"/>
  <c r="O68" i="5"/>
  <c r="H68" i="5"/>
  <c r="AL68" i="5" s="1"/>
  <c r="AC67" i="5"/>
  <c r="V67" i="5"/>
  <c r="O67" i="5"/>
  <c r="H67" i="5"/>
  <c r="J67" i="5" s="1"/>
  <c r="Q67" i="5" s="1"/>
  <c r="X67" i="5" s="1"/>
  <c r="AE67" i="5" s="1"/>
  <c r="AJ66" i="5"/>
  <c r="AC66" i="5"/>
  <c r="V66" i="5"/>
  <c r="O66" i="5"/>
  <c r="H66" i="5"/>
  <c r="AL66" i="5" s="1"/>
  <c r="AJ65" i="5"/>
  <c r="AC65" i="5"/>
  <c r="V65" i="5"/>
  <c r="O65" i="5"/>
  <c r="H65" i="5"/>
  <c r="AL65" i="5" s="1"/>
  <c r="AJ64" i="5"/>
  <c r="AC64" i="5"/>
  <c r="V64" i="5"/>
  <c r="O64" i="5"/>
  <c r="AL64" i="5" s="1"/>
  <c r="J64" i="5"/>
  <c r="Q64" i="5" s="1"/>
  <c r="X64" i="5" s="1"/>
  <c r="AE64" i="5" s="1"/>
  <c r="H64" i="5"/>
  <c r="AJ63" i="5"/>
  <c r="AC63" i="5"/>
  <c r="V63" i="5"/>
  <c r="O63" i="5"/>
  <c r="H63" i="5"/>
  <c r="AL63" i="5" s="1"/>
  <c r="AK62" i="5"/>
  <c r="AJ62" i="5"/>
  <c r="AI62" i="5"/>
  <c r="AH62" i="5"/>
  <c r="AG62" i="5"/>
  <c r="AF62" i="5"/>
  <c r="AB62" i="5"/>
  <c r="AA62" i="5"/>
  <c r="Z62" i="5"/>
  <c r="Y62" i="5"/>
  <c r="AC62" i="5" s="1"/>
  <c r="W62" i="5"/>
  <c r="V62" i="5"/>
  <c r="U62" i="5"/>
  <c r="T62" i="5"/>
  <c r="S62" i="5"/>
  <c r="R62" i="5"/>
  <c r="N62" i="5"/>
  <c r="M62" i="5"/>
  <c r="L62" i="5"/>
  <c r="K62" i="5"/>
  <c r="O62" i="5" s="1"/>
  <c r="G62" i="5"/>
  <c r="F62" i="5"/>
  <c r="E62" i="5"/>
  <c r="D62" i="5"/>
  <c r="C62" i="5"/>
  <c r="B62" i="5"/>
  <c r="AK61" i="5"/>
  <c r="AJ61" i="5"/>
  <c r="AI61" i="5"/>
  <c r="AH61" i="5"/>
  <c r="AG61" i="5"/>
  <c r="AF61" i="5"/>
  <c r="AC61" i="5"/>
  <c r="U61" i="5"/>
  <c r="S61" i="5"/>
  <c r="R61" i="5"/>
  <c r="N61" i="5"/>
  <c r="L61" i="5"/>
  <c r="K61" i="5"/>
  <c r="G61" i="5"/>
  <c r="F61" i="5"/>
  <c r="E61" i="5"/>
  <c r="D61" i="5"/>
  <c r="C61" i="5"/>
  <c r="B61" i="5"/>
  <c r="AK60" i="5"/>
  <c r="AJ60" i="5"/>
  <c r="AI60" i="5"/>
  <c r="AH60" i="5"/>
  <c r="AG60" i="5"/>
  <c r="AF60" i="5"/>
  <c r="AC60" i="5"/>
  <c r="W60" i="5"/>
  <c r="V60" i="5"/>
  <c r="U60" i="5"/>
  <c r="T60" i="5"/>
  <c r="S60" i="5"/>
  <c r="R60" i="5"/>
  <c r="M60" i="5"/>
  <c r="L60" i="5"/>
  <c r="K60" i="5"/>
  <c r="F60" i="5"/>
  <c r="E60" i="5"/>
  <c r="D60" i="5"/>
  <c r="C60" i="5"/>
  <c r="B60" i="5"/>
  <c r="AK59" i="5"/>
  <c r="AJ59" i="5"/>
  <c r="AI59" i="5"/>
  <c r="AH59" i="5"/>
  <c r="AG59" i="5"/>
  <c r="AF59" i="5"/>
  <c r="AC59" i="5"/>
  <c r="W59" i="5"/>
  <c r="V59" i="5"/>
  <c r="U59" i="5"/>
  <c r="T59" i="5"/>
  <c r="S59" i="5"/>
  <c r="R59" i="5"/>
  <c r="M59" i="5"/>
  <c r="L59" i="5"/>
  <c r="K59" i="5"/>
  <c r="O59" i="5" s="1"/>
  <c r="F59" i="5"/>
  <c r="E59" i="5"/>
  <c r="H59" i="5" s="1"/>
  <c r="D59" i="5"/>
  <c r="C59" i="5"/>
  <c r="B59" i="5"/>
  <c r="AJ58" i="5"/>
  <c r="AC58" i="5"/>
  <c r="V58" i="5"/>
  <c r="O58" i="5"/>
  <c r="H58" i="5"/>
  <c r="AL58" i="5" s="1"/>
  <c r="AL57" i="5"/>
  <c r="AJ57" i="5"/>
  <c r="AC57" i="5"/>
  <c r="V57" i="5"/>
  <c r="O57" i="5"/>
  <c r="J57" i="5"/>
  <c r="Q57" i="5" s="1"/>
  <c r="X57" i="5" s="1"/>
  <c r="AE57" i="5" s="1"/>
  <c r="H57" i="5"/>
  <c r="AJ56" i="5"/>
  <c r="AC56" i="5"/>
  <c r="V56" i="5"/>
  <c r="Q56" i="5"/>
  <c r="X56" i="5" s="1"/>
  <c r="AE56" i="5" s="1"/>
  <c r="O56" i="5"/>
  <c r="AL56" i="5" s="1"/>
  <c r="J56" i="5"/>
  <c r="H56" i="5"/>
  <c r="AJ55" i="5"/>
  <c r="AC55" i="5"/>
  <c r="V55" i="5"/>
  <c r="O55" i="5"/>
  <c r="H55" i="5"/>
  <c r="AL55" i="5" s="1"/>
  <c r="AJ54" i="5"/>
  <c r="AC54" i="5"/>
  <c r="V54" i="5"/>
  <c r="O54" i="5"/>
  <c r="H54" i="5"/>
  <c r="AL54" i="5" s="1"/>
  <c r="AL53" i="5"/>
  <c r="AJ53" i="5"/>
  <c r="AC53" i="5"/>
  <c r="V53" i="5"/>
  <c r="O53" i="5"/>
  <c r="J53" i="5"/>
  <c r="Q53" i="5" s="1"/>
  <c r="X53" i="5" s="1"/>
  <c r="AE53" i="5" s="1"/>
  <c r="H53" i="5"/>
  <c r="AJ52" i="5"/>
  <c r="AC52" i="5"/>
  <c r="V52" i="5"/>
  <c r="AL52" i="5" s="1"/>
  <c r="Q52" i="5"/>
  <c r="X52" i="5" s="1"/>
  <c r="AE52" i="5" s="1"/>
  <c r="O52" i="5"/>
  <c r="J52" i="5"/>
  <c r="H52" i="5"/>
  <c r="AJ51" i="5"/>
  <c r="AC51" i="5"/>
  <c r="V51" i="5"/>
  <c r="O51" i="5"/>
  <c r="H51" i="5"/>
  <c r="AL51" i="5" s="1"/>
  <c r="AJ50" i="5"/>
  <c r="AC50" i="5"/>
  <c r="V50" i="5"/>
  <c r="O50" i="5"/>
  <c r="H50" i="5"/>
  <c r="AL50" i="5" s="1"/>
  <c r="AL49" i="5"/>
  <c r="AJ49" i="5"/>
  <c r="AC49" i="5"/>
  <c r="V49" i="5"/>
  <c r="O49" i="5"/>
  <c r="J49" i="5"/>
  <c r="Q49" i="5" s="1"/>
  <c r="X49" i="5" s="1"/>
  <c r="AE49" i="5" s="1"/>
  <c r="H49" i="5"/>
  <c r="AJ48" i="5"/>
  <c r="AC48" i="5"/>
  <c r="V48" i="5"/>
  <c r="AL48" i="5" s="1"/>
  <c r="Q48" i="5"/>
  <c r="X48" i="5" s="1"/>
  <c r="AE48" i="5" s="1"/>
  <c r="O48" i="5"/>
  <c r="J48" i="5"/>
  <c r="H48" i="5"/>
  <c r="AL47" i="5"/>
  <c r="J47" i="5"/>
  <c r="H47" i="5"/>
  <c r="AJ46" i="5"/>
  <c r="AC46" i="5"/>
  <c r="V46" i="5"/>
  <c r="O46" i="5"/>
  <c r="H46" i="5"/>
  <c r="AL46" i="5" s="1"/>
  <c r="AJ45" i="5"/>
  <c r="AC45" i="5"/>
  <c r="V45" i="5"/>
  <c r="O45" i="5"/>
  <c r="H45" i="5"/>
  <c r="AL45" i="5" s="1"/>
  <c r="AJ44" i="5"/>
  <c r="AC44" i="5"/>
  <c r="V44" i="5"/>
  <c r="O44" i="5"/>
  <c r="H44" i="5"/>
  <c r="AL44" i="5" s="1"/>
  <c r="V40" i="5"/>
  <c r="O40" i="5"/>
  <c r="H40" i="5"/>
  <c r="AL40" i="5" s="1"/>
  <c r="AJ39" i="5"/>
  <c r="AC39" i="5"/>
  <c r="V39" i="5"/>
  <c r="O39" i="5"/>
  <c r="AL39" i="5" s="1"/>
  <c r="AJ38" i="5"/>
  <c r="AI38" i="5"/>
  <c r="AH38" i="5"/>
  <c r="AG38" i="5"/>
  <c r="AF38" i="5"/>
  <c r="AB38" i="5"/>
  <c r="AA38" i="5"/>
  <c r="Z38" i="5"/>
  <c r="AC38" i="5" s="1"/>
  <c r="Y38" i="5"/>
  <c r="U38" i="5"/>
  <c r="T38" i="5"/>
  <c r="S38" i="5"/>
  <c r="V38" i="5" s="1"/>
  <c r="R38" i="5"/>
  <c r="N38" i="5"/>
  <c r="O38" i="5" s="1"/>
  <c r="M38" i="5"/>
  <c r="L38" i="5"/>
  <c r="K38" i="5"/>
  <c r="G38" i="5"/>
  <c r="F38" i="5"/>
  <c r="E38" i="5"/>
  <c r="D38" i="5"/>
  <c r="H38" i="5" s="1"/>
  <c r="H37" i="5"/>
  <c r="AL37" i="5" s="1"/>
  <c r="H36" i="5"/>
  <c r="AL36" i="5" s="1"/>
  <c r="AL35" i="5"/>
  <c r="AJ35" i="5"/>
  <c r="AC35" i="5"/>
  <c r="X35" i="5"/>
  <c r="V35" i="5"/>
  <c r="Q35" i="5"/>
  <c r="O35" i="5"/>
  <c r="H35" i="5"/>
  <c r="AL34" i="5"/>
  <c r="AJ34" i="5"/>
  <c r="AC34" i="5"/>
  <c r="X34" i="5"/>
  <c r="V34" i="5"/>
  <c r="Q34" i="5"/>
  <c r="O34" i="5"/>
  <c r="H34" i="5"/>
  <c r="AL33" i="5"/>
  <c r="AJ33" i="5"/>
  <c r="AC33" i="5"/>
  <c r="AC32" i="5" s="1"/>
  <c r="X33" i="5"/>
  <c r="X32" i="5" s="1"/>
  <c r="V33" i="5"/>
  <c r="Q33" i="5"/>
  <c r="O33" i="5"/>
  <c r="H33" i="5"/>
  <c r="H32" i="5" s="1"/>
  <c r="AL32" i="5" s="1"/>
  <c r="AK32" i="5"/>
  <c r="AJ32" i="5"/>
  <c r="AI32" i="5"/>
  <c r="AH32" i="5"/>
  <c r="AG32" i="5"/>
  <c r="AF32" i="5"/>
  <c r="AE32" i="5"/>
  <c r="AD32" i="5"/>
  <c r="AB32" i="5"/>
  <c r="AA32" i="5"/>
  <c r="Z32" i="5"/>
  <c r="Y32" i="5"/>
  <c r="W32" i="5"/>
  <c r="V32" i="5"/>
  <c r="U32" i="5"/>
  <c r="T32" i="5"/>
  <c r="S32" i="5"/>
  <c r="R32" i="5"/>
  <c r="Q32" i="5"/>
  <c r="P32" i="5"/>
  <c r="O32" i="5"/>
  <c r="N32" i="5"/>
  <c r="M32" i="5"/>
  <c r="L32" i="5"/>
  <c r="K32" i="5"/>
  <c r="I32" i="5"/>
  <c r="G32" i="5"/>
  <c r="F32" i="5"/>
  <c r="E32" i="5"/>
  <c r="D32" i="5"/>
  <c r="C32" i="5"/>
  <c r="AL31" i="5"/>
  <c r="AC31" i="5"/>
  <c r="O31" i="5"/>
  <c r="AC30" i="5"/>
  <c r="O30" i="5"/>
  <c r="AL30" i="5" s="1"/>
  <c r="AC29" i="5"/>
  <c r="O29" i="5"/>
  <c r="AL29" i="5" s="1"/>
  <c r="AC28" i="5"/>
  <c r="O28" i="5"/>
  <c r="H28" i="5"/>
  <c r="AL28" i="5" s="1"/>
  <c r="AC27" i="5"/>
  <c r="O27" i="5"/>
  <c r="H27" i="5"/>
  <c r="AL27" i="5" s="1"/>
  <c r="AC26" i="5"/>
  <c r="O26" i="5"/>
  <c r="H26" i="5"/>
  <c r="AL26" i="5" s="1"/>
  <c r="AC25" i="5"/>
  <c r="O25" i="5"/>
  <c r="H25" i="5"/>
  <c r="AL25" i="5" s="1"/>
  <c r="H24" i="5"/>
  <c r="AL24" i="5" s="1"/>
  <c r="AC23" i="5"/>
  <c r="O23" i="5"/>
  <c r="H23" i="5"/>
  <c r="AL23" i="5" s="1"/>
  <c r="AC22" i="5"/>
  <c r="AL22" i="5" s="1"/>
  <c r="O22" i="5"/>
  <c r="H22" i="5"/>
  <c r="AI21" i="5"/>
  <c r="AH21" i="5"/>
  <c r="AG21" i="5"/>
  <c r="AF21" i="5"/>
  <c r="AJ21" i="5" s="1"/>
  <c r="AB21" i="5"/>
  <c r="AA21" i="5"/>
  <c r="Z21" i="5"/>
  <c r="Y21" i="5"/>
  <c r="AC21" i="5" s="1"/>
  <c r="U21" i="5"/>
  <c r="T21" i="5"/>
  <c r="S21" i="5"/>
  <c r="R21" i="5"/>
  <c r="V21" i="5" s="1"/>
  <c r="N21" i="5"/>
  <c r="M21" i="5"/>
  <c r="L21" i="5"/>
  <c r="K21" i="5"/>
  <c r="O21" i="5" s="1"/>
  <c r="H21" i="5"/>
  <c r="G21" i="5"/>
  <c r="F21" i="5"/>
  <c r="E21" i="5"/>
  <c r="D21" i="5"/>
  <c r="AJ20" i="5"/>
  <c r="AC20" i="5"/>
  <c r="V20" i="5"/>
  <c r="AL20" i="5" s="1"/>
  <c r="O20" i="5"/>
  <c r="H20" i="5"/>
  <c r="AJ19" i="5"/>
  <c r="AC19" i="5"/>
  <c r="V19" i="5"/>
  <c r="O19" i="5"/>
  <c r="H19" i="5"/>
  <c r="AL19" i="5" s="1"/>
  <c r="AJ18" i="5"/>
  <c r="AC18" i="5"/>
  <c r="V18" i="5"/>
  <c r="O18" i="5"/>
  <c r="AL18" i="5" s="1"/>
  <c r="H18" i="5"/>
  <c r="AJ17" i="5"/>
  <c r="AC17" i="5"/>
  <c r="V17" i="5"/>
  <c r="O17" i="5"/>
  <c r="H17" i="5"/>
  <c r="AL17" i="5" s="1"/>
  <c r="AJ16" i="5"/>
  <c r="AC16" i="5"/>
  <c r="V16" i="5"/>
  <c r="AL16" i="5" s="1"/>
  <c r="O16" i="5"/>
  <c r="H16" i="5"/>
  <c r="AJ15" i="5"/>
  <c r="AC15" i="5"/>
  <c r="V15" i="5"/>
  <c r="O15" i="5"/>
  <c r="H15" i="5"/>
  <c r="AL15" i="5" s="1"/>
  <c r="AJ14" i="5"/>
  <c r="AC14" i="5"/>
  <c r="V14" i="5"/>
  <c r="O14" i="5"/>
  <c r="AL14" i="5" s="1"/>
  <c r="H14" i="5"/>
  <c r="AJ13" i="5"/>
  <c r="AC13" i="5"/>
  <c r="V13" i="5"/>
  <c r="O13" i="5"/>
  <c r="H13" i="5"/>
  <c r="AL13" i="5" s="1"/>
  <c r="AJ12" i="5"/>
  <c r="AC12" i="5"/>
  <c r="V12" i="5"/>
  <c r="AL12" i="5" s="1"/>
  <c r="O12" i="5"/>
  <c r="H12" i="5"/>
  <c r="AJ11" i="5"/>
  <c r="AC11" i="5"/>
  <c r="V11" i="5"/>
  <c r="O11" i="5"/>
  <c r="H11" i="5"/>
  <c r="AL11" i="5" s="1"/>
  <c r="AJ10" i="5"/>
  <c r="AC10" i="5"/>
  <c r="V10" i="5"/>
  <c r="O10" i="5"/>
  <c r="AL10" i="5" s="1"/>
  <c r="H10" i="5"/>
  <c r="AL4" i="5"/>
  <c r="AJ4" i="5"/>
  <c r="AI4" i="5"/>
  <c r="AH4" i="5"/>
  <c r="AG4" i="5"/>
  <c r="AF4" i="5"/>
  <c r="AE4" i="5"/>
  <c r="AC4" i="5"/>
  <c r="AB4" i="5"/>
  <c r="AA4" i="5"/>
  <c r="Z4" i="5"/>
  <c r="Y4" i="5"/>
  <c r="X4" i="5"/>
  <c r="V4" i="5"/>
  <c r="U4" i="5"/>
  <c r="T4" i="5"/>
  <c r="S4" i="5"/>
  <c r="R4" i="5"/>
  <c r="Q4" i="5"/>
  <c r="O4" i="5"/>
  <c r="N4" i="5"/>
  <c r="M4" i="5"/>
  <c r="L4" i="5"/>
  <c r="K4" i="5"/>
  <c r="J4" i="5"/>
  <c r="H4" i="5"/>
  <c r="G4" i="5"/>
  <c r="F4" i="5"/>
  <c r="E4" i="5"/>
  <c r="D4" i="5"/>
  <c r="AJ92" i="4"/>
  <c r="AB92" i="4"/>
  <c r="AC92" i="4" s="1"/>
  <c r="U92" i="4"/>
  <c r="T92" i="4"/>
  <c r="S92" i="4"/>
  <c r="R92" i="4"/>
  <c r="N92" i="4"/>
  <c r="M92" i="4"/>
  <c r="L92" i="4"/>
  <c r="K92" i="4"/>
  <c r="I92" i="4"/>
  <c r="G92" i="4"/>
  <c r="F92" i="4"/>
  <c r="E92" i="4"/>
  <c r="D92" i="4"/>
  <c r="AJ91" i="4"/>
  <c r="AC91" i="4"/>
  <c r="U91" i="4"/>
  <c r="T91" i="4"/>
  <c r="S91" i="4"/>
  <c r="R91" i="4"/>
  <c r="N91" i="4"/>
  <c r="M91" i="4"/>
  <c r="L91" i="4"/>
  <c r="K91" i="4"/>
  <c r="G91" i="4"/>
  <c r="F91" i="4"/>
  <c r="D91" i="4"/>
  <c r="AJ90" i="4"/>
  <c r="AC90" i="4"/>
  <c r="U90" i="4"/>
  <c r="T90" i="4"/>
  <c r="S90" i="4"/>
  <c r="R90" i="4"/>
  <c r="N90" i="4"/>
  <c r="M90" i="4"/>
  <c r="L90" i="4"/>
  <c r="K90" i="4"/>
  <c r="E90" i="4"/>
  <c r="D90" i="4"/>
  <c r="AJ89" i="4"/>
  <c r="AC89" i="4"/>
  <c r="U89" i="4"/>
  <c r="T89" i="4"/>
  <c r="S89" i="4"/>
  <c r="R89" i="4"/>
  <c r="N89" i="4"/>
  <c r="M89" i="4"/>
  <c r="L89" i="4"/>
  <c r="K89" i="4"/>
  <c r="I89" i="4"/>
  <c r="G89" i="4"/>
  <c r="F89" i="4"/>
  <c r="E89" i="4"/>
  <c r="D89" i="4"/>
  <c r="AJ88" i="4"/>
  <c r="AC88" i="4"/>
  <c r="U88" i="4"/>
  <c r="T88" i="4"/>
  <c r="S88" i="4"/>
  <c r="R88" i="4"/>
  <c r="P88" i="4"/>
  <c r="P70" i="4" s="1"/>
  <c r="N88" i="4"/>
  <c r="M88" i="4"/>
  <c r="L88" i="4"/>
  <c r="K88" i="4"/>
  <c r="G88" i="4"/>
  <c r="F88" i="4"/>
  <c r="E88" i="4"/>
  <c r="D88" i="4"/>
  <c r="AJ87" i="4"/>
  <c r="AC87" i="4"/>
  <c r="U87" i="4"/>
  <c r="T87" i="4"/>
  <c r="S87" i="4"/>
  <c r="R87" i="4"/>
  <c r="N87" i="4"/>
  <c r="M87" i="4"/>
  <c r="L87" i="4"/>
  <c r="K87" i="4"/>
  <c r="G87" i="4"/>
  <c r="F87" i="4"/>
  <c r="E87" i="4"/>
  <c r="D87" i="4"/>
  <c r="AJ86" i="4"/>
  <c r="AC86" i="4"/>
  <c r="V86" i="4"/>
  <c r="O86" i="4"/>
  <c r="H86" i="4"/>
  <c r="AJ85" i="4"/>
  <c r="AC85" i="4"/>
  <c r="U85" i="4"/>
  <c r="T85" i="4"/>
  <c r="S85" i="4"/>
  <c r="R85" i="4"/>
  <c r="N85" i="4"/>
  <c r="M85" i="4"/>
  <c r="L85" i="4"/>
  <c r="K85" i="4"/>
  <c r="G85" i="4"/>
  <c r="F85" i="4"/>
  <c r="E85" i="4"/>
  <c r="D85" i="4"/>
  <c r="AJ84" i="4"/>
  <c r="AC84" i="4"/>
  <c r="T84" i="4"/>
  <c r="R84" i="4"/>
  <c r="V84" i="4" s="1"/>
  <c r="N84" i="4"/>
  <c r="M84" i="4"/>
  <c r="L84" i="4"/>
  <c r="K84" i="4"/>
  <c r="G84" i="4"/>
  <c r="F84" i="4"/>
  <c r="E84" i="4"/>
  <c r="D84" i="4"/>
  <c r="AJ83" i="4"/>
  <c r="AC83" i="4"/>
  <c r="U83" i="4"/>
  <c r="T83" i="4"/>
  <c r="S83" i="4"/>
  <c r="R83" i="4"/>
  <c r="N83" i="4"/>
  <c r="M83" i="4"/>
  <c r="L83" i="4"/>
  <c r="K83" i="4"/>
  <c r="G83" i="4"/>
  <c r="F83" i="4"/>
  <c r="D83" i="4"/>
  <c r="AJ82" i="4"/>
  <c r="AC82" i="4"/>
  <c r="U82" i="4"/>
  <c r="T82" i="4"/>
  <c r="S82" i="4"/>
  <c r="R82" i="4"/>
  <c r="N82" i="4"/>
  <c r="M82" i="4"/>
  <c r="L82" i="4"/>
  <c r="K82" i="4"/>
  <c r="G82" i="4"/>
  <c r="F82" i="4"/>
  <c r="E82" i="4"/>
  <c r="D82" i="4"/>
  <c r="AJ81" i="4"/>
  <c r="AC81" i="4"/>
  <c r="U81" i="4"/>
  <c r="T81" i="4"/>
  <c r="S81" i="4"/>
  <c r="R81" i="4"/>
  <c r="N81" i="4"/>
  <c r="M81" i="4"/>
  <c r="L81" i="4"/>
  <c r="K81" i="4"/>
  <c r="G81" i="4"/>
  <c r="F81" i="4"/>
  <c r="E81" i="4"/>
  <c r="D81" i="4"/>
  <c r="AJ80" i="4"/>
  <c r="AC80" i="4"/>
  <c r="U80" i="4"/>
  <c r="T80" i="4"/>
  <c r="S80" i="4"/>
  <c r="R80" i="4"/>
  <c r="N80" i="4"/>
  <c r="M80" i="4"/>
  <c r="L80" i="4"/>
  <c r="K80" i="4"/>
  <c r="G80" i="4"/>
  <c r="F80" i="4"/>
  <c r="E80" i="4"/>
  <c r="D80" i="4"/>
  <c r="AJ79" i="4"/>
  <c r="AC79" i="4"/>
  <c r="U79" i="4"/>
  <c r="T79" i="4"/>
  <c r="S79" i="4"/>
  <c r="R79" i="4"/>
  <c r="N79" i="4"/>
  <c r="L79" i="4"/>
  <c r="K79" i="4"/>
  <c r="O79" i="4" s="1"/>
  <c r="F79" i="4"/>
  <c r="E79" i="4"/>
  <c r="D79" i="4"/>
  <c r="AJ78" i="4"/>
  <c r="AC78" i="4"/>
  <c r="U78" i="4"/>
  <c r="T78" i="4"/>
  <c r="S78" i="4"/>
  <c r="R78" i="4"/>
  <c r="N78" i="4"/>
  <c r="M78" i="4"/>
  <c r="L78" i="4"/>
  <c r="K78" i="4"/>
  <c r="G78" i="4"/>
  <c r="F78" i="4"/>
  <c r="E78" i="4"/>
  <c r="D78" i="4"/>
  <c r="AJ77" i="4"/>
  <c r="AC77" i="4"/>
  <c r="T77" i="4"/>
  <c r="R77" i="4"/>
  <c r="V77" i="4" s="1"/>
  <c r="M77" i="4"/>
  <c r="K77" i="4"/>
  <c r="O77" i="4" s="1"/>
  <c r="F77" i="4"/>
  <c r="D77" i="4"/>
  <c r="AJ76" i="4"/>
  <c r="AC76" i="4"/>
  <c r="V76" i="4"/>
  <c r="O76" i="4"/>
  <c r="H76" i="4"/>
  <c r="AJ75" i="4"/>
  <c r="AC75" i="4"/>
  <c r="U75" i="4"/>
  <c r="T75" i="4"/>
  <c r="S75" i="4"/>
  <c r="N75" i="4"/>
  <c r="M75" i="4"/>
  <c r="L75" i="4"/>
  <c r="K75" i="4"/>
  <c r="O75" i="4" s="1"/>
  <c r="D75" i="4"/>
  <c r="H75" i="4" s="1"/>
  <c r="AJ74" i="4"/>
  <c r="AC74" i="4"/>
  <c r="U74" i="4"/>
  <c r="T74" i="4"/>
  <c r="S74" i="4"/>
  <c r="N74" i="4"/>
  <c r="M74" i="4"/>
  <c r="L74" i="4"/>
  <c r="K74" i="4"/>
  <c r="G74" i="4"/>
  <c r="F74" i="4"/>
  <c r="E74" i="4"/>
  <c r="D74" i="4"/>
  <c r="AJ73" i="4"/>
  <c r="AC73" i="4"/>
  <c r="U73" i="4"/>
  <c r="S73" i="4"/>
  <c r="R73" i="4"/>
  <c r="N73" i="4"/>
  <c r="L73" i="4"/>
  <c r="K73" i="4"/>
  <c r="G73" i="4"/>
  <c r="E73" i="4"/>
  <c r="D73" i="4"/>
  <c r="AJ72" i="4"/>
  <c r="AC72" i="4"/>
  <c r="U72" i="4"/>
  <c r="T72" i="4"/>
  <c r="S72" i="4"/>
  <c r="R72" i="4"/>
  <c r="N72" i="4"/>
  <c r="M72" i="4"/>
  <c r="L72" i="4"/>
  <c r="K72" i="4"/>
  <c r="G72" i="4"/>
  <c r="F72" i="4"/>
  <c r="E72" i="4"/>
  <c r="D72" i="4"/>
  <c r="AJ71" i="4"/>
  <c r="AC71" i="4"/>
  <c r="U71" i="4"/>
  <c r="R71" i="4"/>
  <c r="N71" i="4"/>
  <c r="G71" i="4"/>
  <c r="D71" i="4"/>
  <c r="H71" i="4" s="1"/>
  <c r="AK70" i="4"/>
  <c r="AI70" i="4"/>
  <c r="AH70" i="4"/>
  <c r="AG70" i="4"/>
  <c r="AF70" i="4"/>
  <c r="AD70" i="4"/>
  <c r="AA70" i="4"/>
  <c r="Z70" i="4"/>
  <c r="Y70" i="4"/>
  <c r="W70" i="4"/>
  <c r="AJ69" i="4"/>
  <c r="AC69" i="4"/>
  <c r="V69" i="4"/>
  <c r="O69" i="4"/>
  <c r="H69" i="4"/>
  <c r="J69" i="4" s="1"/>
  <c r="AJ68" i="4"/>
  <c r="AC68" i="4"/>
  <c r="V68" i="4"/>
  <c r="O68" i="4"/>
  <c r="H68" i="4"/>
  <c r="AJ67" i="4"/>
  <c r="AC67" i="4"/>
  <c r="V67" i="4"/>
  <c r="O67" i="4"/>
  <c r="H67" i="4"/>
  <c r="AJ66" i="4"/>
  <c r="AC66" i="4"/>
  <c r="V66" i="4"/>
  <c r="O66" i="4"/>
  <c r="H66" i="4"/>
  <c r="AJ65" i="4"/>
  <c r="AC65" i="4"/>
  <c r="V65" i="4"/>
  <c r="O65" i="4"/>
  <c r="H65" i="4"/>
  <c r="J65" i="4" s="1"/>
  <c r="Q65" i="4" s="1"/>
  <c r="X65" i="4" s="1"/>
  <c r="AE65" i="4" s="1"/>
  <c r="AJ64" i="4"/>
  <c r="AC64" i="4"/>
  <c r="V64" i="4"/>
  <c r="O64" i="4"/>
  <c r="H64" i="4"/>
  <c r="AJ63" i="4"/>
  <c r="AC63" i="4"/>
  <c r="V63" i="4"/>
  <c r="O63" i="4"/>
  <c r="H63" i="4"/>
  <c r="AK62" i="4"/>
  <c r="AJ62" i="4"/>
  <c r="AI62" i="4"/>
  <c r="AH62" i="4"/>
  <c r="AG62" i="4"/>
  <c r="AF62" i="4"/>
  <c r="AB62" i="4"/>
  <c r="AA62" i="4"/>
  <c r="AA43" i="4" s="1"/>
  <c r="Z62" i="4"/>
  <c r="Z43" i="4" s="1"/>
  <c r="Y62" i="4"/>
  <c r="Y43" i="4" s="1"/>
  <c r="W62" i="4"/>
  <c r="V62" i="4"/>
  <c r="U62" i="4"/>
  <c r="T62" i="4"/>
  <c r="S62" i="4"/>
  <c r="R62" i="4"/>
  <c r="N62" i="4"/>
  <c r="M62" i="4"/>
  <c r="L62" i="4"/>
  <c r="K62" i="4"/>
  <c r="G62" i="4"/>
  <c r="F62" i="4"/>
  <c r="E62" i="4"/>
  <c r="D62" i="4"/>
  <c r="C62" i="4"/>
  <c r="B62" i="4"/>
  <c r="AK61" i="4"/>
  <c r="AJ61" i="4"/>
  <c r="AI61" i="4"/>
  <c r="AH61" i="4"/>
  <c r="AG61" i="4"/>
  <c r="AF61" i="4"/>
  <c r="AC61" i="4"/>
  <c r="U61" i="4"/>
  <c r="S61" i="4"/>
  <c r="R61" i="4"/>
  <c r="N61" i="4"/>
  <c r="L61" i="4"/>
  <c r="K61" i="4"/>
  <c r="G61" i="4"/>
  <c r="F61" i="4"/>
  <c r="E61" i="4"/>
  <c r="D61" i="4"/>
  <c r="C61" i="4"/>
  <c r="B61" i="4"/>
  <c r="AK60" i="4"/>
  <c r="AJ60" i="4"/>
  <c r="AI60" i="4"/>
  <c r="AH60" i="4"/>
  <c r="AG60" i="4"/>
  <c r="AF60" i="4"/>
  <c r="AC60" i="4"/>
  <c r="W60" i="4"/>
  <c r="V60" i="4"/>
  <c r="U60" i="4"/>
  <c r="T60" i="4"/>
  <c r="S60" i="4"/>
  <c r="R60" i="4"/>
  <c r="M60" i="4"/>
  <c r="L60" i="4"/>
  <c r="K60" i="4"/>
  <c r="F60" i="4"/>
  <c r="E60" i="4"/>
  <c r="D60" i="4"/>
  <c r="C60" i="4"/>
  <c r="B60" i="4"/>
  <c r="AK59" i="4"/>
  <c r="AJ59" i="4"/>
  <c r="AI59" i="4"/>
  <c r="AH59" i="4"/>
  <c r="AG59" i="4"/>
  <c r="AF59" i="4"/>
  <c r="AC59" i="4"/>
  <c r="W59" i="4"/>
  <c r="V59" i="4"/>
  <c r="U59" i="4"/>
  <c r="T59" i="4"/>
  <c r="S59" i="4"/>
  <c r="R59" i="4"/>
  <c r="M59" i="4"/>
  <c r="L59" i="4"/>
  <c r="K59" i="4"/>
  <c r="F59" i="4"/>
  <c r="E59" i="4"/>
  <c r="D59" i="4"/>
  <c r="C59" i="4"/>
  <c r="B59" i="4"/>
  <c r="AJ58" i="4"/>
  <c r="AC58" i="4"/>
  <c r="V58" i="4"/>
  <c r="O58" i="4"/>
  <c r="H58" i="4"/>
  <c r="AJ57" i="4"/>
  <c r="AC57" i="4"/>
  <c r="V57" i="4"/>
  <c r="O57" i="4"/>
  <c r="H57" i="4"/>
  <c r="AJ56" i="4"/>
  <c r="AC56" i="4"/>
  <c r="V56" i="4"/>
  <c r="O56" i="4"/>
  <c r="H56" i="4"/>
  <c r="AJ55" i="4"/>
  <c r="AC55" i="4"/>
  <c r="V55" i="4"/>
  <c r="O55" i="4"/>
  <c r="H55" i="4"/>
  <c r="AJ54" i="4"/>
  <c r="AC54" i="4"/>
  <c r="V54" i="4"/>
  <c r="O54" i="4"/>
  <c r="H54" i="4"/>
  <c r="AL54" i="4" s="1"/>
  <c r="AJ53" i="4"/>
  <c r="AC53" i="4"/>
  <c r="V53" i="4"/>
  <c r="O53" i="4"/>
  <c r="H53" i="4"/>
  <c r="AJ52" i="4"/>
  <c r="AC52" i="4"/>
  <c r="V52" i="4"/>
  <c r="O52" i="4"/>
  <c r="H52" i="4"/>
  <c r="AJ51" i="4"/>
  <c r="AC51" i="4"/>
  <c r="V51" i="4"/>
  <c r="O51" i="4"/>
  <c r="H51" i="4"/>
  <c r="AJ50" i="4"/>
  <c r="AC50" i="4"/>
  <c r="V50" i="4"/>
  <c r="O50" i="4"/>
  <c r="H50" i="4"/>
  <c r="AJ49" i="4"/>
  <c r="AC49" i="4"/>
  <c r="V49" i="4"/>
  <c r="O49" i="4"/>
  <c r="H49" i="4"/>
  <c r="AJ48" i="4"/>
  <c r="AC48" i="4"/>
  <c r="V48" i="4"/>
  <c r="O48" i="4"/>
  <c r="H48" i="4"/>
  <c r="H47" i="4"/>
  <c r="AL47" i="4" s="1"/>
  <c r="AJ46" i="4"/>
  <c r="AC46" i="4"/>
  <c r="V46" i="4"/>
  <c r="O46" i="4"/>
  <c r="H46" i="4"/>
  <c r="J46" i="4" s="1"/>
  <c r="Q46" i="4" s="1"/>
  <c r="AJ45" i="4"/>
  <c r="AC45" i="4"/>
  <c r="V45" i="4"/>
  <c r="O45" i="4"/>
  <c r="H45" i="4"/>
  <c r="AJ44" i="4"/>
  <c r="AC44" i="4"/>
  <c r="V44" i="4"/>
  <c r="O44" i="4"/>
  <c r="H44" i="4"/>
  <c r="J44" i="4" s="1"/>
  <c r="Q44" i="4" s="1"/>
  <c r="AD43" i="4"/>
  <c r="AB43" i="4"/>
  <c r="P43" i="4"/>
  <c r="I43" i="4"/>
  <c r="AI42" i="4"/>
  <c r="AH42" i="4"/>
  <c r="AG42" i="4"/>
  <c r="AF42" i="4"/>
  <c r="AB42" i="4"/>
  <c r="AA42" i="4"/>
  <c r="AA41" i="4" s="1"/>
  <c r="Z42" i="4"/>
  <c r="Y42" i="4"/>
  <c r="U42" i="4"/>
  <c r="T42" i="4"/>
  <c r="S42" i="4"/>
  <c r="R42" i="4"/>
  <c r="N42" i="4"/>
  <c r="M42" i="4"/>
  <c r="L42" i="4"/>
  <c r="K42" i="4"/>
  <c r="G42" i="4"/>
  <c r="F42" i="4"/>
  <c r="E42" i="4"/>
  <c r="D42" i="4"/>
  <c r="AJ40" i="4"/>
  <c r="AC40" i="4"/>
  <c r="V40" i="4"/>
  <c r="O40" i="4"/>
  <c r="H40" i="4"/>
  <c r="AI39" i="4"/>
  <c r="AH39" i="4"/>
  <c r="AG39" i="4"/>
  <c r="AF39" i="4"/>
  <c r="AB39" i="4"/>
  <c r="AA39" i="4"/>
  <c r="Z39" i="4"/>
  <c r="Y39" i="4"/>
  <c r="U39" i="4"/>
  <c r="T39" i="4"/>
  <c r="S39" i="4"/>
  <c r="R39" i="4"/>
  <c r="N39" i="4"/>
  <c r="M39" i="4"/>
  <c r="L39" i="4"/>
  <c r="K39" i="4"/>
  <c r="G39" i="4"/>
  <c r="F39" i="4"/>
  <c r="E39" i="4"/>
  <c r="D39" i="4"/>
  <c r="H38" i="4"/>
  <c r="AL38" i="4" s="1"/>
  <c r="H37" i="4"/>
  <c r="AL37" i="4" s="1"/>
  <c r="AJ36" i="4"/>
  <c r="AC36" i="4"/>
  <c r="V36" i="4"/>
  <c r="O36" i="4"/>
  <c r="Q36" i="4" s="1"/>
  <c r="H36" i="4"/>
  <c r="AJ35" i="4"/>
  <c r="AC35" i="4"/>
  <c r="V35" i="4"/>
  <c r="O35" i="4"/>
  <c r="Q35" i="4" s="1"/>
  <c r="H35" i="4"/>
  <c r="AJ34" i="4"/>
  <c r="AC34" i="4"/>
  <c r="V34" i="4"/>
  <c r="O34" i="4"/>
  <c r="Q34" i="4" s="1"/>
  <c r="H34" i="4"/>
  <c r="AK33" i="4"/>
  <c r="AI33" i="4"/>
  <c r="AH33" i="4"/>
  <c r="AG33" i="4"/>
  <c r="AF33" i="4"/>
  <c r="AE33" i="4"/>
  <c r="AD33" i="4"/>
  <c r="AB33" i="4"/>
  <c r="AA33" i="4"/>
  <c r="Z33" i="4"/>
  <c r="Y33" i="4"/>
  <c r="W33" i="4"/>
  <c r="U33" i="4"/>
  <c r="T33" i="4"/>
  <c r="S33" i="4"/>
  <c r="R33" i="4"/>
  <c r="P33" i="4"/>
  <c r="N33" i="4"/>
  <c r="M33" i="4"/>
  <c r="L33" i="4"/>
  <c r="K33" i="4"/>
  <c r="I33" i="4"/>
  <c r="G33" i="4"/>
  <c r="F33" i="4"/>
  <c r="E33" i="4"/>
  <c r="D33" i="4"/>
  <c r="C33" i="4"/>
  <c r="AC32" i="4"/>
  <c r="O32" i="4"/>
  <c r="AC31" i="4"/>
  <c r="O31" i="4"/>
  <c r="AC30" i="4"/>
  <c r="O30" i="4"/>
  <c r="AC29" i="4"/>
  <c r="O29" i="4"/>
  <c r="H29" i="4"/>
  <c r="AC28" i="4"/>
  <c r="O28" i="4"/>
  <c r="H28" i="4"/>
  <c r="AC27" i="4"/>
  <c r="O27" i="4"/>
  <c r="H27" i="4"/>
  <c r="AC26" i="4"/>
  <c r="O26" i="4"/>
  <c r="H26" i="4"/>
  <c r="H25" i="4"/>
  <c r="AL25" i="4" s="1"/>
  <c r="AC24" i="4"/>
  <c r="O24" i="4"/>
  <c r="H24" i="4"/>
  <c r="AC23" i="4"/>
  <c r="O23" i="4"/>
  <c r="H23" i="4"/>
  <c r="AI22" i="4"/>
  <c r="AH22" i="4"/>
  <c r="AG22" i="4"/>
  <c r="AF22" i="4"/>
  <c r="AJ22" i="4" s="1"/>
  <c r="AB22" i="4"/>
  <c r="AA22" i="4"/>
  <c r="Z22" i="4"/>
  <c r="Y22" i="4"/>
  <c r="U22" i="4"/>
  <c r="T22" i="4"/>
  <c r="S22" i="4"/>
  <c r="R22" i="4"/>
  <c r="O22" i="4"/>
  <c r="N22" i="4"/>
  <c r="M22" i="4"/>
  <c r="L22" i="4"/>
  <c r="K22" i="4"/>
  <c r="G22" i="4"/>
  <c r="F22" i="4"/>
  <c r="E22" i="4"/>
  <c r="D22" i="4"/>
  <c r="AJ21" i="4"/>
  <c r="AC21" i="4"/>
  <c r="V21" i="4"/>
  <c r="O21" i="4"/>
  <c r="H21" i="4"/>
  <c r="AJ20" i="4"/>
  <c r="AC20" i="4"/>
  <c r="V20" i="4"/>
  <c r="O20" i="4"/>
  <c r="H20" i="4"/>
  <c r="AJ19" i="4"/>
  <c r="AC19" i="4"/>
  <c r="V19" i="4"/>
  <c r="O19" i="4"/>
  <c r="H19" i="4"/>
  <c r="AL19" i="4" s="1"/>
  <c r="AJ18" i="4"/>
  <c r="AC18" i="4"/>
  <c r="V18" i="4"/>
  <c r="O18" i="4"/>
  <c r="H18" i="4"/>
  <c r="AJ17" i="4"/>
  <c r="AC17" i="4"/>
  <c r="V17" i="4"/>
  <c r="O17" i="4"/>
  <c r="H17" i="4"/>
  <c r="AJ16" i="4"/>
  <c r="AC16" i="4"/>
  <c r="V16" i="4"/>
  <c r="O16" i="4"/>
  <c r="H16" i="4"/>
  <c r="AJ15" i="4"/>
  <c r="AC15" i="4"/>
  <c r="V15" i="4"/>
  <c r="O15" i="4"/>
  <c r="H15" i="4"/>
  <c r="AJ14" i="4"/>
  <c r="AC14" i="4"/>
  <c r="V14" i="4"/>
  <c r="O14" i="4"/>
  <c r="H14" i="4"/>
  <c r="AJ13" i="4"/>
  <c r="AC13" i="4"/>
  <c r="V13" i="4"/>
  <c r="O13" i="4"/>
  <c r="H13" i="4"/>
  <c r="AJ12" i="4"/>
  <c r="AC12" i="4"/>
  <c r="V12" i="4"/>
  <c r="O12" i="4"/>
  <c r="H12" i="4"/>
  <c r="AJ11" i="4"/>
  <c r="AC11" i="4"/>
  <c r="V11" i="4"/>
  <c r="O11" i="4"/>
  <c r="H11" i="4"/>
  <c r="AK10" i="4"/>
  <c r="AI10" i="4"/>
  <c r="AH10" i="4"/>
  <c r="AG10" i="4"/>
  <c r="AF10" i="4"/>
  <c r="AE10" i="4"/>
  <c r="AD10" i="4"/>
  <c r="AD8" i="4" s="1"/>
  <c r="AB10" i="4"/>
  <c r="AA10" i="4"/>
  <c r="Z10" i="4"/>
  <c r="Y10" i="4"/>
  <c r="X10" i="4"/>
  <c r="W10" i="4"/>
  <c r="W8" i="4" s="1"/>
  <c r="U10" i="4"/>
  <c r="T10" i="4"/>
  <c r="S10" i="4"/>
  <c r="R10" i="4"/>
  <c r="Q10" i="4"/>
  <c r="P10" i="4"/>
  <c r="N10" i="4"/>
  <c r="M10" i="4"/>
  <c r="L10" i="4"/>
  <c r="K10" i="4"/>
  <c r="J10" i="4"/>
  <c r="I10" i="4"/>
  <c r="G10" i="4"/>
  <c r="F10" i="4"/>
  <c r="E10" i="4"/>
  <c r="D10" i="4"/>
  <c r="C10" i="4"/>
  <c r="AI9" i="4"/>
  <c r="AH9" i="4"/>
  <c r="AG9" i="4"/>
  <c r="AF9" i="4"/>
  <c r="AB9" i="4"/>
  <c r="AA9" i="4"/>
  <c r="Z9" i="4"/>
  <c r="Y9" i="4"/>
  <c r="U9" i="4"/>
  <c r="T9" i="4"/>
  <c r="S9" i="4"/>
  <c r="R9" i="4"/>
  <c r="N9" i="4"/>
  <c r="M9" i="4"/>
  <c r="L9" i="4"/>
  <c r="K9" i="4"/>
  <c r="G9" i="4"/>
  <c r="F9" i="4"/>
  <c r="E9" i="4"/>
  <c r="D9" i="4"/>
  <c r="AI8" i="2"/>
  <c r="AH8" i="2"/>
  <c r="AG8" i="2"/>
  <c r="AF8" i="2"/>
  <c r="AB8" i="2"/>
  <c r="AA8" i="2"/>
  <c r="Z8" i="2"/>
  <c r="Y9" i="2"/>
  <c r="Y8" i="2"/>
  <c r="Y7" i="2" s="1"/>
  <c r="S8" i="2"/>
  <c r="T8" i="2"/>
  <c r="U8" i="2"/>
  <c r="R8" i="2"/>
  <c r="L8" i="2"/>
  <c r="M8" i="2"/>
  <c r="N8" i="2"/>
  <c r="K8" i="2"/>
  <c r="E8" i="2"/>
  <c r="F8" i="2"/>
  <c r="G8" i="2"/>
  <c r="D8" i="2"/>
  <c r="AJ92" i="3"/>
  <c r="AB92" i="3"/>
  <c r="U92" i="3"/>
  <c r="T92" i="3"/>
  <c r="S92" i="3"/>
  <c r="R92" i="3"/>
  <c r="N92" i="3"/>
  <c r="M92" i="3"/>
  <c r="L92" i="3"/>
  <c r="K92" i="3"/>
  <c r="I92" i="3"/>
  <c r="G92" i="3"/>
  <c r="F92" i="3"/>
  <c r="E92" i="3"/>
  <c r="D92" i="3"/>
  <c r="AJ91" i="3"/>
  <c r="AC91" i="3"/>
  <c r="U91" i="3"/>
  <c r="T91" i="3"/>
  <c r="S91" i="3"/>
  <c r="R91" i="3"/>
  <c r="N91" i="3"/>
  <c r="M91" i="3"/>
  <c r="L91" i="3"/>
  <c r="K91" i="3"/>
  <c r="G91" i="3"/>
  <c r="F91" i="3"/>
  <c r="D91" i="3"/>
  <c r="AJ90" i="3"/>
  <c r="AC90" i="3"/>
  <c r="U90" i="3"/>
  <c r="T90" i="3"/>
  <c r="S90" i="3"/>
  <c r="R90" i="3"/>
  <c r="N90" i="3"/>
  <c r="M90" i="3"/>
  <c r="L90" i="3"/>
  <c r="K90" i="3"/>
  <c r="G90" i="3"/>
  <c r="E90" i="3"/>
  <c r="D90" i="3"/>
  <c r="AJ89" i="3"/>
  <c r="AC89" i="3"/>
  <c r="U89" i="3"/>
  <c r="T89" i="3"/>
  <c r="S89" i="3"/>
  <c r="R89" i="3"/>
  <c r="N89" i="3"/>
  <c r="M89" i="3"/>
  <c r="L89" i="3"/>
  <c r="K89" i="3"/>
  <c r="I89" i="3"/>
  <c r="G89" i="3"/>
  <c r="F89" i="3"/>
  <c r="E89" i="3"/>
  <c r="D89" i="3"/>
  <c r="AJ88" i="3"/>
  <c r="AC88" i="3"/>
  <c r="U88" i="3"/>
  <c r="T88" i="3"/>
  <c r="S88" i="3"/>
  <c r="R88" i="3"/>
  <c r="P88" i="3"/>
  <c r="N88" i="3"/>
  <c r="M88" i="3"/>
  <c r="L88" i="3"/>
  <c r="K88" i="3"/>
  <c r="G88" i="3"/>
  <c r="F88" i="3"/>
  <c r="E88" i="3"/>
  <c r="D88" i="3"/>
  <c r="AJ87" i="3"/>
  <c r="AC87" i="3"/>
  <c r="U87" i="3"/>
  <c r="S87" i="3"/>
  <c r="R87" i="3"/>
  <c r="N87" i="3"/>
  <c r="M87" i="3"/>
  <c r="L87" i="3"/>
  <c r="K87" i="3"/>
  <c r="G87" i="3"/>
  <c r="F87" i="3"/>
  <c r="E87" i="3"/>
  <c r="D87" i="3"/>
  <c r="AJ85" i="3"/>
  <c r="AC85" i="3"/>
  <c r="U85" i="3"/>
  <c r="T85" i="3"/>
  <c r="S85" i="3"/>
  <c r="R85" i="3"/>
  <c r="N85" i="3"/>
  <c r="M85" i="3"/>
  <c r="L85" i="3"/>
  <c r="K85" i="3"/>
  <c r="G85" i="3"/>
  <c r="F85" i="3"/>
  <c r="E85" i="3"/>
  <c r="D85" i="3"/>
  <c r="AJ84" i="3"/>
  <c r="AC84" i="3"/>
  <c r="T84" i="3"/>
  <c r="R84" i="3"/>
  <c r="N84" i="3"/>
  <c r="M84" i="3"/>
  <c r="L84" i="3"/>
  <c r="K84" i="3"/>
  <c r="G84" i="3"/>
  <c r="F84" i="3"/>
  <c r="E84" i="3"/>
  <c r="D84" i="3"/>
  <c r="AJ83" i="3"/>
  <c r="AC83" i="3"/>
  <c r="U83" i="3"/>
  <c r="T83" i="3"/>
  <c r="S83" i="3"/>
  <c r="R83" i="3"/>
  <c r="N83" i="3"/>
  <c r="M83" i="3"/>
  <c r="L83" i="3"/>
  <c r="K83" i="3"/>
  <c r="G83" i="3"/>
  <c r="F83" i="3"/>
  <c r="D83" i="3"/>
  <c r="AJ82" i="3"/>
  <c r="AC82" i="3"/>
  <c r="U82" i="3"/>
  <c r="T82" i="3"/>
  <c r="S82" i="3"/>
  <c r="R82" i="3"/>
  <c r="N82" i="3"/>
  <c r="M82" i="3"/>
  <c r="L82" i="3"/>
  <c r="K82" i="3"/>
  <c r="G82" i="3"/>
  <c r="F82" i="3"/>
  <c r="E82" i="3"/>
  <c r="D82" i="3"/>
  <c r="AJ81" i="3"/>
  <c r="AC81" i="3"/>
  <c r="U81" i="3"/>
  <c r="T81" i="3"/>
  <c r="S81" i="3"/>
  <c r="R81" i="3"/>
  <c r="N81" i="3"/>
  <c r="M81" i="3"/>
  <c r="L81" i="3"/>
  <c r="K81" i="3"/>
  <c r="G81" i="3"/>
  <c r="F81" i="3"/>
  <c r="E81" i="3"/>
  <c r="D81" i="3"/>
  <c r="AJ80" i="3"/>
  <c r="AC80" i="3"/>
  <c r="U80" i="3"/>
  <c r="T80" i="3"/>
  <c r="S80" i="3"/>
  <c r="R80" i="3"/>
  <c r="N80" i="3"/>
  <c r="M80" i="3"/>
  <c r="L80" i="3"/>
  <c r="K80" i="3"/>
  <c r="G80" i="3"/>
  <c r="F80" i="3"/>
  <c r="E80" i="3"/>
  <c r="D80" i="3"/>
  <c r="AJ79" i="3"/>
  <c r="AC79" i="3"/>
  <c r="U79" i="3"/>
  <c r="T79" i="3"/>
  <c r="S79" i="3"/>
  <c r="R79" i="3"/>
  <c r="N79" i="3"/>
  <c r="L79" i="3"/>
  <c r="K79" i="3"/>
  <c r="F79" i="3"/>
  <c r="E79" i="3"/>
  <c r="D79" i="3"/>
  <c r="AJ78" i="3"/>
  <c r="AC78" i="3"/>
  <c r="U78" i="3"/>
  <c r="T78" i="3"/>
  <c r="S78" i="3"/>
  <c r="R78" i="3"/>
  <c r="N78" i="3"/>
  <c r="M78" i="3"/>
  <c r="L78" i="3"/>
  <c r="K78" i="3"/>
  <c r="G78" i="3"/>
  <c r="F78" i="3"/>
  <c r="E78" i="3"/>
  <c r="D78" i="3"/>
  <c r="AJ77" i="3"/>
  <c r="AC77" i="3"/>
  <c r="T77" i="3"/>
  <c r="R77" i="3"/>
  <c r="M77" i="3"/>
  <c r="K77" i="3"/>
  <c r="F77" i="3"/>
  <c r="D77" i="3"/>
  <c r="AJ76" i="3"/>
  <c r="AC76" i="3"/>
  <c r="V76" i="3"/>
  <c r="O76" i="3"/>
  <c r="H76" i="3"/>
  <c r="J76" i="3" s="1"/>
  <c r="AJ75" i="3"/>
  <c r="AC75" i="3"/>
  <c r="U75" i="3"/>
  <c r="T75" i="3"/>
  <c r="S75" i="3"/>
  <c r="N75" i="3"/>
  <c r="M75" i="3"/>
  <c r="L75" i="3"/>
  <c r="K75" i="3"/>
  <c r="D75" i="3"/>
  <c r="H75" i="3" s="1"/>
  <c r="J75" i="3" s="1"/>
  <c r="AJ74" i="3"/>
  <c r="AC74" i="3"/>
  <c r="U74" i="3"/>
  <c r="T74" i="3"/>
  <c r="S74" i="3"/>
  <c r="N74" i="3"/>
  <c r="M74" i="3"/>
  <c r="L74" i="3"/>
  <c r="K74" i="3"/>
  <c r="G74" i="3"/>
  <c r="F74" i="3"/>
  <c r="E74" i="3"/>
  <c r="D74" i="3"/>
  <c r="AJ73" i="3"/>
  <c r="AC73" i="3"/>
  <c r="U73" i="3"/>
  <c r="S73" i="3"/>
  <c r="R73" i="3"/>
  <c r="N73" i="3"/>
  <c r="L73" i="3"/>
  <c r="K73" i="3"/>
  <c r="G73" i="3"/>
  <c r="E73" i="3"/>
  <c r="D73" i="3"/>
  <c r="AJ72" i="3"/>
  <c r="AC72" i="3"/>
  <c r="U72" i="3"/>
  <c r="T72" i="3"/>
  <c r="S72" i="3"/>
  <c r="R72" i="3"/>
  <c r="N72" i="3"/>
  <c r="M72" i="3"/>
  <c r="L72" i="3"/>
  <c r="K72" i="3"/>
  <c r="G72" i="3"/>
  <c r="F72" i="3"/>
  <c r="E72" i="3"/>
  <c r="D72" i="3"/>
  <c r="AJ71" i="3"/>
  <c r="AC71" i="3"/>
  <c r="U71" i="3"/>
  <c r="R71" i="3"/>
  <c r="N71" i="3"/>
  <c r="G71" i="3"/>
  <c r="D71" i="3"/>
  <c r="AJ69" i="3"/>
  <c r="AJ68" i="3"/>
  <c r="AC68" i="3"/>
  <c r="V68" i="3"/>
  <c r="O68" i="3"/>
  <c r="H68" i="3"/>
  <c r="AC67" i="3"/>
  <c r="V67" i="3"/>
  <c r="O67" i="3"/>
  <c r="H67" i="3"/>
  <c r="J67" i="3" s="1"/>
  <c r="AJ66" i="3"/>
  <c r="AC66" i="3"/>
  <c r="V66" i="3"/>
  <c r="O66" i="3"/>
  <c r="H66" i="3"/>
  <c r="J66" i="3" s="1"/>
  <c r="AJ65" i="3"/>
  <c r="AC65" i="3"/>
  <c r="V65" i="3"/>
  <c r="O65" i="3"/>
  <c r="H65" i="3"/>
  <c r="AJ64" i="3"/>
  <c r="AC64" i="3"/>
  <c r="V64" i="3"/>
  <c r="O64" i="3"/>
  <c r="H64" i="3"/>
  <c r="AJ63" i="3"/>
  <c r="AC63" i="3"/>
  <c r="V63" i="3"/>
  <c r="O63" i="3"/>
  <c r="H63" i="3"/>
  <c r="J63" i="3" s="1"/>
  <c r="AK62" i="3"/>
  <c r="AJ62" i="3"/>
  <c r="AI62" i="3"/>
  <c r="AH62" i="3"/>
  <c r="AG62" i="3"/>
  <c r="AF62" i="3"/>
  <c r="AB62" i="3"/>
  <c r="AA62" i="3"/>
  <c r="Z62" i="3"/>
  <c r="Y62" i="3"/>
  <c r="W62" i="3"/>
  <c r="V62" i="3"/>
  <c r="U62" i="3"/>
  <c r="T62" i="3"/>
  <c r="S62" i="3"/>
  <c r="R62" i="3"/>
  <c r="N62" i="3"/>
  <c r="M62" i="3"/>
  <c r="L62" i="3"/>
  <c r="K62" i="3"/>
  <c r="G62" i="3"/>
  <c r="F62" i="3"/>
  <c r="E62" i="3"/>
  <c r="D62" i="3"/>
  <c r="C62" i="3"/>
  <c r="B62" i="3"/>
  <c r="AK61" i="3"/>
  <c r="AJ61" i="3"/>
  <c r="AI61" i="3"/>
  <c r="AH61" i="3"/>
  <c r="AG61" i="3"/>
  <c r="AF61" i="3"/>
  <c r="AC61" i="3"/>
  <c r="U61" i="3"/>
  <c r="S61" i="3"/>
  <c r="R61" i="3"/>
  <c r="N61" i="3"/>
  <c r="L61" i="3"/>
  <c r="K61" i="3"/>
  <c r="G61" i="3"/>
  <c r="F61" i="3"/>
  <c r="E61" i="3"/>
  <c r="D61" i="3"/>
  <c r="C61" i="3"/>
  <c r="B61" i="3"/>
  <c r="AK60" i="3"/>
  <c r="AJ60" i="3"/>
  <c r="AI60" i="3"/>
  <c r="AH60" i="3"/>
  <c r="AG60" i="3"/>
  <c r="AF60" i="3"/>
  <c r="AC60" i="3"/>
  <c r="W60" i="3"/>
  <c r="V60" i="3"/>
  <c r="U60" i="3"/>
  <c r="T60" i="3"/>
  <c r="S60" i="3"/>
  <c r="R60" i="3"/>
  <c r="M60" i="3"/>
  <c r="L60" i="3"/>
  <c r="K60" i="3"/>
  <c r="F60" i="3"/>
  <c r="E60" i="3"/>
  <c r="D60" i="3"/>
  <c r="C60" i="3"/>
  <c r="B60" i="3"/>
  <c r="AK59" i="3"/>
  <c r="AJ59" i="3"/>
  <c r="AI59" i="3"/>
  <c r="AH59" i="3"/>
  <c r="AG59" i="3"/>
  <c r="AF59" i="3"/>
  <c r="AC59" i="3"/>
  <c r="W59" i="3"/>
  <c r="V59" i="3"/>
  <c r="U59" i="3"/>
  <c r="T59" i="3"/>
  <c r="S59" i="3"/>
  <c r="R59" i="3"/>
  <c r="M59" i="3"/>
  <c r="L59" i="3"/>
  <c r="K59" i="3"/>
  <c r="F59" i="3"/>
  <c r="E59" i="3"/>
  <c r="D59" i="3"/>
  <c r="C59" i="3"/>
  <c r="B59" i="3"/>
  <c r="AJ58" i="3"/>
  <c r="AC58" i="3"/>
  <c r="V58" i="3"/>
  <c r="O58" i="3"/>
  <c r="H58" i="3"/>
  <c r="AJ57" i="3"/>
  <c r="AC57" i="3"/>
  <c r="V57" i="3"/>
  <c r="O57" i="3"/>
  <c r="H57" i="3"/>
  <c r="AJ56" i="3"/>
  <c r="AC56" i="3"/>
  <c r="V56" i="3"/>
  <c r="O56" i="3"/>
  <c r="H56" i="3"/>
  <c r="AJ55" i="3"/>
  <c r="AC55" i="3"/>
  <c r="V55" i="3"/>
  <c r="O55" i="3"/>
  <c r="H55" i="3"/>
  <c r="J55" i="3" s="1"/>
  <c r="AJ54" i="3"/>
  <c r="AC54" i="3"/>
  <c r="V54" i="3"/>
  <c r="O54" i="3"/>
  <c r="H54" i="3"/>
  <c r="AJ53" i="3"/>
  <c r="AC53" i="3"/>
  <c r="V53" i="3"/>
  <c r="O53" i="3"/>
  <c r="H53" i="3"/>
  <c r="AJ52" i="3"/>
  <c r="AC52" i="3"/>
  <c r="V52" i="3"/>
  <c r="O52" i="3"/>
  <c r="H52" i="3"/>
  <c r="AJ51" i="3"/>
  <c r="AC51" i="3"/>
  <c r="V51" i="3"/>
  <c r="O51" i="3"/>
  <c r="H51" i="3"/>
  <c r="J51" i="3" s="1"/>
  <c r="AJ50" i="3"/>
  <c r="AC50" i="3"/>
  <c r="V50" i="3"/>
  <c r="O50" i="3"/>
  <c r="H50" i="3"/>
  <c r="AJ49" i="3"/>
  <c r="AC49" i="3"/>
  <c r="V49" i="3"/>
  <c r="O49" i="3"/>
  <c r="H49" i="3"/>
  <c r="AJ48" i="3"/>
  <c r="AC48" i="3"/>
  <c r="V48" i="3"/>
  <c r="O48" i="3"/>
  <c r="H48" i="3"/>
  <c r="H47" i="3"/>
  <c r="AL47" i="3" s="1"/>
  <c r="AJ46" i="3"/>
  <c r="AC46" i="3"/>
  <c r="V46" i="3"/>
  <c r="O46" i="3"/>
  <c r="H46" i="3"/>
  <c r="J46" i="3" s="1"/>
  <c r="Q46" i="3" s="1"/>
  <c r="AJ45" i="3"/>
  <c r="AC45" i="3"/>
  <c r="V45" i="3"/>
  <c r="O45" i="3"/>
  <c r="H45" i="3"/>
  <c r="J45" i="3" s="1"/>
  <c r="AJ44" i="3"/>
  <c r="AC44" i="3"/>
  <c r="V44" i="3"/>
  <c r="O44" i="3"/>
  <c r="H44" i="3"/>
  <c r="V40" i="3"/>
  <c r="O40" i="3"/>
  <c r="H40" i="3"/>
  <c r="AJ39" i="3"/>
  <c r="AC39" i="3"/>
  <c r="V39" i="3"/>
  <c r="O39" i="3"/>
  <c r="H39" i="3"/>
  <c r="AI38" i="3"/>
  <c r="AH38" i="3"/>
  <c r="AG38" i="3"/>
  <c r="AF38" i="3"/>
  <c r="AB38" i="3"/>
  <c r="AA38" i="3"/>
  <c r="Z38" i="3"/>
  <c r="Y38" i="3"/>
  <c r="U38" i="3"/>
  <c r="T38" i="3"/>
  <c r="S38" i="3"/>
  <c r="R38" i="3"/>
  <c r="N38" i="3"/>
  <c r="M38" i="3"/>
  <c r="L38" i="3"/>
  <c r="K38" i="3"/>
  <c r="G38" i="3"/>
  <c r="F38" i="3"/>
  <c r="E38" i="3"/>
  <c r="D38" i="3"/>
  <c r="H37" i="3"/>
  <c r="AL37" i="3" s="1"/>
  <c r="H36" i="3"/>
  <c r="AL36" i="3" s="1"/>
  <c r="AJ35" i="3"/>
  <c r="AC35" i="3"/>
  <c r="V35" i="3"/>
  <c r="O35" i="3"/>
  <c r="H35" i="3"/>
  <c r="AJ34" i="3"/>
  <c r="AC34" i="3"/>
  <c r="V34" i="3"/>
  <c r="O34" i="3"/>
  <c r="Q34" i="3" s="1"/>
  <c r="H34" i="3"/>
  <c r="AJ33" i="3"/>
  <c r="AC33" i="3"/>
  <c r="V33" i="3"/>
  <c r="O33" i="3"/>
  <c r="Q33" i="3" s="1"/>
  <c r="H33" i="3"/>
  <c r="AK32" i="3"/>
  <c r="AI32" i="3"/>
  <c r="AH32" i="3"/>
  <c r="AG32" i="3"/>
  <c r="AF32" i="3"/>
  <c r="AE32" i="3"/>
  <c r="AD32" i="3"/>
  <c r="AB32" i="3"/>
  <c r="AA32" i="3"/>
  <c r="Z32" i="3"/>
  <c r="Y32" i="3"/>
  <c r="W32" i="3"/>
  <c r="U32" i="3"/>
  <c r="T32" i="3"/>
  <c r="S32" i="3"/>
  <c r="R32" i="3"/>
  <c r="P32" i="3"/>
  <c r="N32" i="3"/>
  <c r="M32" i="3"/>
  <c r="L32" i="3"/>
  <c r="K32" i="3"/>
  <c r="I32" i="3"/>
  <c r="G32" i="3"/>
  <c r="F32" i="3"/>
  <c r="E32" i="3"/>
  <c r="D32" i="3"/>
  <c r="C32" i="3"/>
  <c r="AC31" i="3"/>
  <c r="O31" i="3"/>
  <c r="AC30" i="3"/>
  <c r="O30" i="3"/>
  <c r="AC29" i="3"/>
  <c r="O29" i="3"/>
  <c r="AC28" i="3"/>
  <c r="O28" i="3"/>
  <c r="H28" i="3"/>
  <c r="AC27" i="3"/>
  <c r="O27" i="3"/>
  <c r="H27" i="3"/>
  <c r="AC26" i="3"/>
  <c r="O26" i="3"/>
  <c r="H26" i="3"/>
  <c r="AC25" i="3"/>
  <c r="O25" i="3"/>
  <c r="H25" i="3"/>
  <c r="H24" i="3"/>
  <c r="AL24" i="3" s="1"/>
  <c r="AC23" i="3"/>
  <c r="O23" i="3"/>
  <c r="H23" i="3"/>
  <c r="AC22" i="3"/>
  <c r="O22" i="3"/>
  <c r="H22" i="3"/>
  <c r="AI21" i="3"/>
  <c r="AH21" i="3"/>
  <c r="AG21" i="3"/>
  <c r="AF21" i="3"/>
  <c r="AB21" i="3"/>
  <c r="AA21" i="3"/>
  <c r="Z21" i="3"/>
  <c r="Y21" i="3"/>
  <c r="Y4" i="3" s="1"/>
  <c r="U21" i="3"/>
  <c r="T21" i="3"/>
  <c r="S21" i="3"/>
  <c r="R21" i="3"/>
  <c r="N21" i="3"/>
  <c r="M21" i="3"/>
  <c r="L21" i="3"/>
  <c r="K21" i="3"/>
  <c r="G21" i="3"/>
  <c r="F21" i="3"/>
  <c r="E21" i="3"/>
  <c r="D21" i="3"/>
  <c r="AJ20" i="3"/>
  <c r="AC20" i="3"/>
  <c r="V20" i="3"/>
  <c r="O20" i="3"/>
  <c r="H20" i="3"/>
  <c r="AJ19" i="3"/>
  <c r="AC19" i="3"/>
  <c r="V19" i="3"/>
  <c r="O19" i="3"/>
  <c r="H19" i="3"/>
  <c r="AJ18" i="3"/>
  <c r="AC18" i="3"/>
  <c r="V18" i="3"/>
  <c r="O18" i="3"/>
  <c r="H18" i="3"/>
  <c r="AJ17" i="3"/>
  <c r="AC17" i="3"/>
  <c r="V17" i="3"/>
  <c r="O17" i="3"/>
  <c r="H17" i="3"/>
  <c r="AJ16" i="3"/>
  <c r="AC16" i="3"/>
  <c r="V16" i="3"/>
  <c r="O16" i="3"/>
  <c r="H16" i="3"/>
  <c r="AJ15" i="3"/>
  <c r="AC15" i="3"/>
  <c r="V15" i="3"/>
  <c r="O15" i="3"/>
  <c r="H15" i="3"/>
  <c r="AJ14" i="3"/>
  <c r="AC14" i="3"/>
  <c r="V14" i="3"/>
  <c r="O14" i="3"/>
  <c r="H14" i="3"/>
  <c r="AJ13" i="3"/>
  <c r="AC13" i="3"/>
  <c r="V13" i="3"/>
  <c r="O13" i="3"/>
  <c r="H13" i="3"/>
  <c r="AJ12" i="3"/>
  <c r="AC12" i="3"/>
  <c r="V12" i="3"/>
  <c r="O12" i="3"/>
  <c r="H12" i="3"/>
  <c r="AJ11" i="3"/>
  <c r="AC11" i="3"/>
  <c r="V11" i="3"/>
  <c r="O11" i="3"/>
  <c r="H11" i="3"/>
  <c r="AJ10" i="3"/>
  <c r="AC10" i="3"/>
  <c r="V10" i="3"/>
  <c r="O10" i="3"/>
  <c r="H10" i="3"/>
  <c r="AJ92" i="2"/>
  <c r="AB92" i="2"/>
  <c r="AB70" i="2" s="1"/>
  <c r="U92" i="2"/>
  <c r="T92" i="2"/>
  <c r="S92" i="2"/>
  <c r="R92" i="2"/>
  <c r="V92" i="2" s="1"/>
  <c r="N92" i="2"/>
  <c r="M92" i="2"/>
  <c r="L92" i="2"/>
  <c r="K92" i="2"/>
  <c r="I92" i="2"/>
  <c r="G92" i="2"/>
  <c r="F92" i="2"/>
  <c r="E92" i="2"/>
  <c r="D92" i="2"/>
  <c r="AJ91" i="2"/>
  <c r="AC91" i="2"/>
  <c r="U91" i="2"/>
  <c r="T91" i="2"/>
  <c r="S91" i="2"/>
  <c r="R91" i="2"/>
  <c r="N91" i="2"/>
  <c r="M91" i="2"/>
  <c r="L91" i="2"/>
  <c r="K91" i="2"/>
  <c r="G91" i="2"/>
  <c r="F91" i="2"/>
  <c r="D91" i="2"/>
  <c r="AJ90" i="2"/>
  <c r="AC90" i="2"/>
  <c r="U90" i="2"/>
  <c r="T90" i="2"/>
  <c r="S90" i="2"/>
  <c r="R90" i="2"/>
  <c r="V90" i="2" s="1"/>
  <c r="N90" i="2"/>
  <c r="M90" i="2"/>
  <c r="L90" i="2"/>
  <c r="K90" i="2"/>
  <c r="G90" i="2"/>
  <c r="E90" i="2"/>
  <c r="D90" i="2"/>
  <c r="AJ89" i="2"/>
  <c r="AC89" i="2"/>
  <c r="U89" i="2"/>
  <c r="T89" i="2"/>
  <c r="S89" i="2"/>
  <c r="R89" i="2"/>
  <c r="N89" i="2"/>
  <c r="M89" i="2"/>
  <c r="L89" i="2"/>
  <c r="K89" i="2"/>
  <c r="I89" i="2"/>
  <c r="G89" i="2"/>
  <c r="F89" i="2"/>
  <c r="E89" i="2"/>
  <c r="D89" i="2"/>
  <c r="AJ88" i="2"/>
  <c r="AC88" i="2"/>
  <c r="U88" i="2"/>
  <c r="T88" i="2"/>
  <c r="S88" i="2"/>
  <c r="R88" i="2"/>
  <c r="V88" i="2" s="1"/>
  <c r="P88" i="2"/>
  <c r="P70" i="2" s="1"/>
  <c r="N88" i="2"/>
  <c r="M88" i="2"/>
  <c r="O88" i="2" s="1"/>
  <c r="L88" i="2"/>
  <c r="K88" i="2"/>
  <c r="G88" i="2"/>
  <c r="F88" i="2"/>
  <c r="E88" i="2"/>
  <c r="D88" i="2"/>
  <c r="AJ87" i="2"/>
  <c r="AC87" i="2"/>
  <c r="U87" i="2"/>
  <c r="T87" i="2"/>
  <c r="S87" i="2"/>
  <c r="R87" i="2"/>
  <c r="V87" i="2" s="1"/>
  <c r="N87" i="2"/>
  <c r="M87" i="2"/>
  <c r="L87" i="2"/>
  <c r="K87" i="2"/>
  <c r="G87" i="2"/>
  <c r="F87" i="2"/>
  <c r="E87" i="2"/>
  <c r="D87" i="2"/>
  <c r="H87" i="2" s="1"/>
  <c r="AJ86" i="2"/>
  <c r="AC86" i="2"/>
  <c r="V86" i="2"/>
  <c r="O86" i="2"/>
  <c r="H86" i="2"/>
  <c r="AJ85" i="2"/>
  <c r="AC85" i="2"/>
  <c r="U85" i="2"/>
  <c r="T85" i="2"/>
  <c r="S85" i="2"/>
  <c r="R85" i="2"/>
  <c r="N85" i="2"/>
  <c r="M85" i="2"/>
  <c r="L85" i="2"/>
  <c r="K85" i="2"/>
  <c r="G85" i="2"/>
  <c r="F85" i="2"/>
  <c r="E85" i="2"/>
  <c r="D85" i="2"/>
  <c r="AJ84" i="2"/>
  <c r="AC84" i="2"/>
  <c r="T84" i="2"/>
  <c r="R84" i="2"/>
  <c r="V84" i="2" s="1"/>
  <c r="N84" i="2"/>
  <c r="M84" i="2"/>
  <c r="L84" i="2"/>
  <c r="K84" i="2"/>
  <c r="G84" i="2"/>
  <c r="F84" i="2"/>
  <c r="E84" i="2"/>
  <c r="D84" i="2"/>
  <c r="H84" i="2" s="1"/>
  <c r="AJ83" i="2"/>
  <c r="AC83" i="2"/>
  <c r="U83" i="2"/>
  <c r="T83" i="2"/>
  <c r="S83" i="2"/>
  <c r="R83" i="2"/>
  <c r="N83" i="2"/>
  <c r="M83" i="2"/>
  <c r="L83" i="2"/>
  <c r="K83" i="2"/>
  <c r="G83" i="2"/>
  <c r="F83" i="2"/>
  <c r="D83" i="2"/>
  <c r="AJ82" i="2"/>
  <c r="AC82" i="2"/>
  <c r="U82" i="2"/>
  <c r="T82" i="2"/>
  <c r="S82" i="2"/>
  <c r="R82" i="2"/>
  <c r="N82" i="2"/>
  <c r="M82" i="2"/>
  <c r="L82" i="2"/>
  <c r="K82" i="2"/>
  <c r="O82" i="2" s="1"/>
  <c r="G82" i="2"/>
  <c r="F82" i="2"/>
  <c r="E82" i="2"/>
  <c r="D82" i="2"/>
  <c r="AJ81" i="2"/>
  <c r="AC81" i="2"/>
  <c r="U81" i="2"/>
  <c r="T81" i="2"/>
  <c r="S81" i="2"/>
  <c r="R81" i="2"/>
  <c r="N81" i="2"/>
  <c r="M81" i="2"/>
  <c r="L81" i="2"/>
  <c r="K81" i="2"/>
  <c r="G81" i="2"/>
  <c r="F81" i="2"/>
  <c r="E81" i="2"/>
  <c r="D81" i="2"/>
  <c r="AJ80" i="2"/>
  <c r="AC80" i="2"/>
  <c r="U80" i="2"/>
  <c r="T80" i="2"/>
  <c r="S80" i="2"/>
  <c r="R80" i="2"/>
  <c r="N80" i="2"/>
  <c r="M80" i="2"/>
  <c r="L80" i="2"/>
  <c r="K80" i="2"/>
  <c r="G80" i="2"/>
  <c r="F80" i="2"/>
  <c r="E80" i="2"/>
  <c r="D80" i="2"/>
  <c r="H80" i="2" s="1"/>
  <c r="AJ79" i="2"/>
  <c r="AC79" i="2"/>
  <c r="U79" i="2"/>
  <c r="T79" i="2"/>
  <c r="S79" i="2"/>
  <c r="R79" i="2"/>
  <c r="N79" i="2"/>
  <c r="L79" i="2"/>
  <c r="K79" i="2"/>
  <c r="O79" i="2" s="1"/>
  <c r="H79" i="2"/>
  <c r="J79" i="2" s="1"/>
  <c r="F79" i="2"/>
  <c r="E79" i="2"/>
  <c r="D79" i="2"/>
  <c r="AJ78" i="2"/>
  <c r="AC78" i="2"/>
  <c r="U78" i="2"/>
  <c r="T78" i="2"/>
  <c r="S78" i="2"/>
  <c r="R78" i="2"/>
  <c r="N78" i="2"/>
  <c r="M78" i="2"/>
  <c r="L78" i="2"/>
  <c r="K78" i="2"/>
  <c r="G78" i="2"/>
  <c r="F78" i="2"/>
  <c r="E78" i="2"/>
  <c r="D78" i="2"/>
  <c r="AJ77" i="2"/>
  <c r="AC77" i="2"/>
  <c r="T77" i="2"/>
  <c r="R77" i="2"/>
  <c r="M77" i="2"/>
  <c r="K77" i="2"/>
  <c r="O77" i="2" s="1"/>
  <c r="F77" i="2"/>
  <c r="H77" i="2" s="1"/>
  <c r="D77" i="2"/>
  <c r="AJ76" i="2"/>
  <c r="AC76" i="2"/>
  <c r="V76" i="2"/>
  <c r="Q76" i="2"/>
  <c r="X76" i="2" s="1"/>
  <c r="AE76" i="2" s="1"/>
  <c r="O76" i="2"/>
  <c r="AL76" i="2" s="1"/>
  <c r="J76" i="2"/>
  <c r="H76" i="2"/>
  <c r="AJ75" i="2"/>
  <c r="AC75" i="2"/>
  <c r="U75" i="2"/>
  <c r="T75" i="2"/>
  <c r="S75" i="2"/>
  <c r="N75" i="2"/>
  <c r="M75" i="2"/>
  <c r="L75" i="2"/>
  <c r="K75" i="2"/>
  <c r="D75" i="2"/>
  <c r="H75" i="2" s="1"/>
  <c r="J75" i="2" s="1"/>
  <c r="AJ74" i="2"/>
  <c r="AC74" i="2"/>
  <c r="U74" i="2"/>
  <c r="T74" i="2"/>
  <c r="S74" i="2"/>
  <c r="N74" i="2"/>
  <c r="M74" i="2"/>
  <c r="L74" i="2"/>
  <c r="K74" i="2"/>
  <c r="G74" i="2"/>
  <c r="F74" i="2"/>
  <c r="E74" i="2"/>
  <c r="D74" i="2"/>
  <c r="AJ73" i="2"/>
  <c r="AC73" i="2"/>
  <c r="U73" i="2"/>
  <c r="S73" i="2"/>
  <c r="R73" i="2"/>
  <c r="V73" i="2" s="1"/>
  <c r="N73" i="2"/>
  <c r="L73" i="2"/>
  <c r="K73" i="2"/>
  <c r="O73" i="2" s="1"/>
  <c r="G73" i="2"/>
  <c r="E73" i="2"/>
  <c r="D73" i="2"/>
  <c r="AJ72" i="2"/>
  <c r="AC72" i="2"/>
  <c r="U72" i="2"/>
  <c r="T72" i="2"/>
  <c r="S72" i="2"/>
  <c r="R72" i="2"/>
  <c r="N72" i="2"/>
  <c r="M72" i="2"/>
  <c r="L72" i="2"/>
  <c r="K72" i="2"/>
  <c r="G72" i="2"/>
  <c r="F72" i="2"/>
  <c r="E72" i="2"/>
  <c r="D72" i="2"/>
  <c r="AJ71" i="2"/>
  <c r="AC71" i="2"/>
  <c r="U71" i="2"/>
  <c r="R71" i="2"/>
  <c r="N71" i="2"/>
  <c r="G71" i="2"/>
  <c r="D71" i="2"/>
  <c r="H71" i="2" s="1"/>
  <c r="AK70" i="2"/>
  <c r="AI70" i="2"/>
  <c r="AH70" i="2"/>
  <c r="AG70" i="2"/>
  <c r="AF70" i="2"/>
  <c r="AD70" i="2"/>
  <c r="AA70" i="2"/>
  <c r="Z70" i="2"/>
  <c r="Y70" i="2"/>
  <c r="W70" i="2"/>
  <c r="I70" i="2"/>
  <c r="AL69" i="2"/>
  <c r="AJ69" i="2"/>
  <c r="AC69" i="2"/>
  <c r="V69" i="2"/>
  <c r="O69" i="2"/>
  <c r="J69" i="2"/>
  <c r="Q69" i="2" s="1"/>
  <c r="X69" i="2" s="1"/>
  <c r="AE69" i="2" s="1"/>
  <c r="H69" i="2"/>
  <c r="AL68" i="2"/>
  <c r="AJ68" i="2"/>
  <c r="AC68" i="2"/>
  <c r="V68" i="2"/>
  <c r="O68" i="2"/>
  <c r="J68" i="2"/>
  <c r="Q68" i="2" s="1"/>
  <c r="X68" i="2" s="1"/>
  <c r="AE68" i="2" s="1"/>
  <c r="H68" i="2"/>
  <c r="AJ67" i="2"/>
  <c r="AC67" i="2"/>
  <c r="V67" i="2"/>
  <c r="O67" i="2"/>
  <c r="H67" i="2"/>
  <c r="AL67" i="2" s="1"/>
  <c r="AJ66" i="2"/>
  <c r="AC66" i="2"/>
  <c r="AL66" i="2" s="1"/>
  <c r="V66" i="2"/>
  <c r="O66" i="2"/>
  <c r="J66" i="2"/>
  <c r="Q66" i="2" s="1"/>
  <c r="X66" i="2" s="1"/>
  <c r="AE66" i="2" s="1"/>
  <c r="H66" i="2"/>
  <c r="AJ65" i="2"/>
  <c r="AC65" i="2"/>
  <c r="V65" i="2"/>
  <c r="O65" i="2"/>
  <c r="H65" i="2"/>
  <c r="J65" i="2" s="1"/>
  <c r="Q65" i="2" s="1"/>
  <c r="X65" i="2" s="1"/>
  <c r="AE65" i="2" s="1"/>
  <c r="AL64" i="2"/>
  <c r="AJ64" i="2"/>
  <c r="AC64" i="2"/>
  <c r="V64" i="2"/>
  <c r="O64" i="2"/>
  <c r="J64" i="2"/>
  <c r="Q64" i="2" s="1"/>
  <c r="X64" i="2" s="1"/>
  <c r="AE64" i="2" s="1"/>
  <c r="H64" i="2"/>
  <c r="AJ63" i="2"/>
  <c r="AC63" i="2"/>
  <c r="V63" i="2"/>
  <c r="O63" i="2"/>
  <c r="H63" i="2"/>
  <c r="AL63" i="2" s="1"/>
  <c r="AK62" i="2"/>
  <c r="AJ62" i="2"/>
  <c r="AI62" i="2"/>
  <c r="AH62" i="2"/>
  <c r="AG62" i="2"/>
  <c r="AF62" i="2"/>
  <c r="AB62" i="2"/>
  <c r="AA62" i="2"/>
  <c r="AA43" i="2" s="1"/>
  <c r="Z62" i="2"/>
  <c r="Z43" i="2" s="1"/>
  <c r="Y62" i="2"/>
  <c r="W62" i="2"/>
  <c r="V62" i="2"/>
  <c r="U62" i="2"/>
  <c r="T62" i="2"/>
  <c r="S62" i="2"/>
  <c r="R62" i="2"/>
  <c r="N62" i="2"/>
  <c r="M62" i="2"/>
  <c r="L62" i="2"/>
  <c r="K62" i="2"/>
  <c r="G62" i="2"/>
  <c r="F62" i="2"/>
  <c r="E62" i="2"/>
  <c r="D62" i="2"/>
  <c r="C62" i="2"/>
  <c r="B62" i="2"/>
  <c r="AK61" i="2"/>
  <c r="AJ61" i="2"/>
  <c r="AI61" i="2"/>
  <c r="AH61" i="2"/>
  <c r="AG61" i="2"/>
  <c r="AF61" i="2"/>
  <c r="AC61" i="2"/>
  <c r="U61" i="2"/>
  <c r="S61" i="2"/>
  <c r="R61" i="2"/>
  <c r="N61" i="2"/>
  <c r="N43" i="2" s="1"/>
  <c r="L61" i="2"/>
  <c r="K61" i="2"/>
  <c r="G61" i="2"/>
  <c r="F61" i="2"/>
  <c r="E61" i="2"/>
  <c r="D61" i="2"/>
  <c r="C61" i="2"/>
  <c r="B61" i="2"/>
  <c r="AK60" i="2"/>
  <c r="AJ60" i="2"/>
  <c r="AI60" i="2"/>
  <c r="AH60" i="2"/>
  <c r="AG60" i="2"/>
  <c r="AF60" i="2"/>
  <c r="AC60" i="2"/>
  <c r="W60" i="2"/>
  <c r="V60" i="2"/>
  <c r="U60" i="2"/>
  <c r="T60" i="2"/>
  <c r="S60" i="2"/>
  <c r="R60" i="2"/>
  <c r="M60" i="2"/>
  <c r="L60" i="2"/>
  <c r="K60" i="2"/>
  <c r="K43" i="2" s="1"/>
  <c r="F60" i="2"/>
  <c r="E60" i="2"/>
  <c r="D60" i="2"/>
  <c r="H60" i="2" s="1"/>
  <c r="C60" i="2"/>
  <c r="B60" i="2"/>
  <c r="AK59" i="2"/>
  <c r="AK43" i="2" s="1"/>
  <c r="AK41" i="2" s="1"/>
  <c r="AJ59" i="2"/>
  <c r="AI59" i="2"/>
  <c r="AH59" i="2"/>
  <c r="AG59" i="2"/>
  <c r="AF59" i="2"/>
  <c r="AC59" i="2"/>
  <c r="W59" i="2"/>
  <c r="V59" i="2"/>
  <c r="U59" i="2"/>
  <c r="T59" i="2"/>
  <c r="S59" i="2"/>
  <c r="R59" i="2"/>
  <c r="M59" i="2"/>
  <c r="L59" i="2"/>
  <c r="K59" i="2"/>
  <c r="F59" i="2"/>
  <c r="F43" i="2" s="1"/>
  <c r="E59" i="2"/>
  <c r="E43" i="2" s="1"/>
  <c r="D59" i="2"/>
  <c r="C59" i="2"/>
  <c r="B59" i="2"/>
  <c r="AJ58" i="2"/>
  <c r="AC58" i="2"/>
  <c r="V58" i="2"/>
  <c r="O58" i="2"/>
  <c r="AL58" i="2" s="1"/>
  <c r="J58" i="2"/>
  <c r="H58" i="2"/>
  <c r="AJ57" i="2"/>
  <c r="AC57" i="2"/>
  <c r="V57" i="2"/>
  <c r="O57" i="2"/>
  <c r="H57" i="2"/>
  <c r="AJ56" i="2"/>
  <c r="AC56" i="2"/>
  <c r="V56" i="2"/>
  <c r="O56" i="2"/>
  <c r="H56" i="2"/>
  <c r="AJ55" i="2"/>
  <c r="AC55" i="2"/>
  <c r="V55" i="2"/>
  <c r="O55" i="2"/>
  <c r="H55" i="2"/>
  <c r="AL55" i="2" s="1"/>
  <c r="AJ54" i="2"/>
  <c r="AC54" i="2"/>
  <c r="V54" i="2"/>
  <c r="O54" i="2"/>
  <c r="AL54" i="2" s="1"/>
  <c r="J54" i="2"/>
  <c r="H54" i="2"/>
  <c r="AJ53" i="2"/>
  <c r="AC53" i="2"/>
  <c r="V53" i="2"/>
  <c r="O53" i="2"/>
  <c r="H53" i="2"/>
  <c r="AL53" i="2" s="1"/>
  <c r="AJ52" i="2"/>
  <c r="AC52" i="2"/>
  <c r="V52" i="2"/>
  <c r="O52" i="2"/>
  <c r="H52" i="2"/>
  <c r="AJ51" i="2"/>
  <c r="AC51" i="2"/>
  <c r="V51" i="2"/>
  <c r="O51" i="2"/>
  <c r="AL51" i="2" s="1"/>
  <c r="H51" i="2"/>
  <c r="J51" i="2" s="1"/>
  <c r="Q51" i="2" s="1"/>
  <c r="X51" i="2" s="1"/>
  <c r="AE51" i="2" s="1"/>
  <c r="AJ50" i="2"/>
  <c r="AC50" i="2"/>
  <c r="V50" i="2"/>
  <c r="O50" i="2"/>
  <c r="J50" i="2"/>
  <c r="H50" i="2"/>
  <c r="AJ49" i="2"/>
  <c r="AC49" i="2"/>
  <c r="V49" i="2"/>
  <c r="O49" i="2"/>
  <c r="H49" i="2"/>
  <c r="AJ48" i="2"/>
  <c r="AC48" i="2"/>
  <c r="V48" i="2"/>
  <c r="O48" i="2"/>
  <c r="H48" i="2"/>
  <c r="AL47" i="2"/>
  <c r="J47" i="2"/>
  <c r="H47" i="2"/>
  <c r="AJ46" i="2"/>
  <c r="AC46" i="2"/>
  <c r="V46" i="2"/>
  <c r="O46" i="2"/>
  <c r="H46" i="2"/>
  <c r="AL46" i="2" s="1"/>
  <c r="AJ45" i="2"/>
  <c r="AC45" i="2"/>
  <c r="X45" i="2"/>
  <c r="AE45" i="2" s="1"/>
  <c r="V45" i="2"/>
  <c r="O45" i="2"/>
  <c r="J45" i="2"/>
  <c r="Q45" i="2" s="1"/>
  <c r="H45" i="2"/>
  <c r="AL44" i="2"/>
  <c r="AJ44" i="2"/>
  <c r="AC44" i="2"/>
  <c r="V44" i="2"/>
  <c r="O44" i="2"/>
  <c r="H44" i="2"/>
  <c r="AD43" i="2"/>
  <c r="AB43" i="2"/>
  <c r="P43" i="2"/>
  <c r="P41" i="2" s="1"/>
  <c r="I43" i="2"/>
  <c r="G43" i="2"/>
  <c r="AI42" i="2"/>
  <c r="AH42" i="2"/>
  <c r="AG42" i="2"/>
  <c r="AF42" i="2"/>
  <c r="AB42" i="2"/>
  <c r="AA42" i="2"/>
  <c r="Z42" i="2"/>
  <c r="Y42" i="2"/>
  <c r="U42" i="2"/>
  <c r="T42" i="2"/>
  <c r="S42" i="2"/>
  <c r="R42" i="2"/>
  <c r="N42" i="2"/>
  <c r="M42" i="2"/>
  <c r="L42" i="2"/>
  <c r="K42" i="2"/>
  <c r="G42" i="2"/>
  <c r="F42" i="2"/>
  <c r="E42" i="2"/>
  <c r="D42" i="2"/>
  <c r="AD41" i="2"/>
  <c r="V40" i="2"/>
  <c r="O40" i="2"/>
  <c r="H40" i="2"/>
  <c r="AJ39" i="2"/>
  <c r="AC39" i="2"/>
  <c r="AL39" i="2" s="1"/>
  <c r="V39" i="2"/>
  <c r="O39" i="2"/>
  <c r="H39" i="2"/>
  <c r="AI38" i="2"/>
  <c r="AH38" i="2"/>
  <c r="AG38" i="2"/>
  <c r="AF38" i="2"/>
  <c r="AB38" i="2"/>
  <c r="AA38" i="2"/>
  <c r="Z38" i="2"/>
  <c r="Y38" i="2"/>
  <c r="U38" i="2"/>
  <c r="T38" i="2"/>
  <c r="S38" i="2"/>
  <c r="R38" i="2"/>
  <c r="N38" i="2"/>
  <c r="M38" i="2"/>
  <c r="L38" i="2"/>
  <c r="K38" i="2"/>
  <c r="G38" i="2"/>
  <c r="F38" i="2"/>
  <c r="E38" i="2"/>
  <c r="D38" i="2"/>
  <c r="H37" i="2"/>
  <c r="AL37" i="2" s="1"/>
  <c r="H36" i="2"/>
  <c r="H32" i="2" s="1"/>
  <c r="AJ35" i="2"/>
  <c r="AC35" i="2"/>
  <c r="V35" i="2"/>
  <c r="Q35" i="2"/>
  <c r="X35" i="2" s="1"/>
  <c r="O35" i="2"/>
  <c r="H35" i="2"/>
  <c r="AJ34" i="2"/>
  <c r="AC34" i="2"/>
  <c r="V34" i="2"/>
  <c r="O34" i="2"/>
  <c r="Q34" i="2" s="1"/>
  <c r="X34" i="2" s="1"/>
  <c r="H34" i="2"/>
  <c r="AL34" i="2" s="1"/>
  <c r="AJ33" i="2"/>
  <c r="AC33" i="2"/>
  <c r="AC32" i="2" s="1"/>
  <c r="V33" i="2"/>
  <c r="O33" i="2"/>
  <c r="Q33" i="2" s="1"/>
  <c r="H33" i="2"/>
  <c r="AK32" i="2"/>
  <c r="AJ32" i="2"/>
  <c r="AI32" i="2"/>
  <c r="AH32" i="2"/>
  <c r="AG32" i="2"/>
  <c r="AF32" i="2"/>
  <c r="AE32" i="2"/>
  <c r="AD32" i="2"/>
  <c r="AB32" i="2"/>
  <c r="AA32" i="2"/>
  <c r="Z32" i="2"/>
  <c r="Y32" i="2"/>
  <c r="W32" i="2"/>
  <c r="U32" i="2"/>
  <c r="T32" i="2"/>
  <c r="S32" i="2"/>
  <c r="R32" i="2"/>
  <c r="P32" i="2"/>
  <c r="N32" i="2"/>
  <c r="M32" i="2"/>
  <c r="L32" i="2"/>
  <c r="K32" i="2"/>
  <c r="I32" i="2"/>
  <c r="I7" i="2" s="1"/>
  <c r="G32" i="2"/>
  <c r="F32" i="2"/>
  <c r="E32" i="2"/>
  <c r="D32" i="2"/>
  <c r="C32" i="2"/>
  <c r="AC31" i="2"/>
  <c r="O31" i="2"/>
  <c r="AL31" i="2" s="1"/>
  <c r="AL30" i="2"/>
  <c r="AC30" i="2"/>
  <c r="O30" i="2"/>
  <c r="AC29" i="2"/>
  <c r="O29" i="2"/>
  <c r="AL29" i="2" s="1"/>
  <c r="AC28" i="2"/>
  <c r="O28" i="2"/>
  <c r="AL28" i="2" s="1"/>
  <c r="H28" i="2"/>
  <c r="AC27" i="2"/>
  <c r="O27" i="2"/>
  <c r="H27" i="2"/>
  <c r="AL27" i="2" s="1"/>
  <c r="AC26" i="2"/>
  <c r="O26" i="2"/>
  <c r="AL26" i="2" s="1"/>
  <c r="H26" i="2"/>
  <c r="AC25" i="2"/>
  <c r="O25" i="2"/>
  <c r="H25" i="2"/>
  <c r="AL25" i="2" s="1"/>
  <c r="AL24" i="2"/>
  <c r="H24" i="2"/>
  <c r="AL23" i="2"/>
  <c r="AC23" i="2"/>
  <c r="O23" i="2"/>
  <c r="H23" i="2"/>
  <c r="AC22" i="2"/>
  <c r="O22" i="2"/>
  <c r="H22" i="2"/>
  <c r="AL22" i="2" s="1"/>
  <c r="AI21" i="2"/>
  <c r="AH21" i="2"/>
  <c r="AG21" i="2"/>
  <c r="AF21" i="2"/>
  <c r="AJ21" i="2" s="1"/>
  <c r="AB21" i="2"/>
  <c r="AA21" i="2"/>
  <c r="AC21" i="2" s="1"/>
  <c r="Z21" i="2"/>
  <c r="Y21" i="2"/>
  <c r="U21" i="2"/>
  <c r="T21" i="2"/>
  <c r="S21" i="2"/>
  <c r="R21" i="2"/>
  <c r="O21" i="2"/>
  <c r="N21" i="2"/>
  <c r="M21" i="2"/>
  <c r="L21" i="2"/>
  <c r="K21" i="2"/>
  <c r="G21" i="2"/>
  <c r="F21" i="2"/>
  <c r="E21" i="2"/>
  <c r="D21" i="2"/>
  <c r="AJ20" i="2"/>
  <c r="AC20" i="2"/>
  <c r="V20" i="2"/>
  <c r="O20" i="2"/>
  <c r="H20" i="2"/>
  <c r="AL20" i="2" s="1"/>
  <c r="AL19" i="2"/>
  <c r="AJ19" i="2"/>
  <c r="AC19" i="2"/>
  <c r="V19" i="2"/>
  <c r="O19" i="2"/>
  <c r="H19" i="2"/>
  <c r="AJ18" i="2"/>
  <c r="AC18" i="2"/>
  <c r="AL18" i="2" s="1"/>
  <c r="V18" i="2"/>
  <c r="O18" i="2"/>
  <c r="H18" i="2"/>
  <c r="AJ17" i="2"/>
  <c r="AC17" i="2"/>
  <c r="V17" i="2"/>
  <c r="O17" i="2"/>
  <c r="AL17" i="2" s="1"/>
  <c r="H17" i="2"/>
  <c r="AJ16" i="2"/>
  <c r="AC16" i="2"/>
  <c r="V16" i="2"/>
  <c r="O16" i="2"/>
  <c r="H16" i="2"/>
  <c r="AL16" i="2" s="1"/>
  <c r="AL15" i="2"/>
  <c r="AJ15" i="2"/>
  <c r="AC15" i="2"/>
  <c r="V15" i="2"/>
  <c r="O15" i="2"/>
  <c r="H15" i="2"/>
  <c r="AJ14" i="2"/>
  <c r="AC14" i="2"/>
  <c r="AL14" i="2" s="1"/>
  <c r="V14" i="2"/>
  <c r="O14" i="2"/>
  <c r="H14" i="2"/>
  <c r="AJ13" i="2"/>
  <c r="AC13" i="2"/>
  <c r="V13" i="2"/>
  <c r="V9" i="2" s="1"/>
  <c r="O13" i="2"/>
  <c r="AL13" i="2" s="1"/>
  <c r="H13" i="2"/>
  <c r="AJ12" i="2"/>
  <c r="AC12" i="2"/>
  <c r="V12" i="2"/>
  <c r="O12" i="2"/>
  <c r="H12" i="2"/>
  <c r="AL12" i="2" s="1"/>
  <c r="AL11" i="2"/>
  <c r="AJ11" i="2"/>
  <c r="AC11" i="2"/>
  <c r="V11" i="2"/>
  <c r="O11" i="2"/>
  <c r="O9" i="2" s="1"/>
  <c r="H11" i="2"/>
  <c r="AJ10" i="2"/>
  <c r="AJ9" i="2" s="1"/>
  <c r="AC10" i="2"/>
  <c r="V10" i="2"/>
  <c r="O10" i="2"/>
  <c r="H10" i="2"/>
  <c r="AK9" i="2"/>
  <c r="AK7" i="2" s="1"/>
  <c r="AI9" i="2"/>
  <c r="AH9" i="2"/>
  <c r="AH7" i="2" s="1"/>
  <c r="AG9" i="2"/>
  <c r="AF9" i="2"/>
  <c r="AE9" i="2"/>
  <c r="AD9" i="2"/>
  <c r="AD7" i="2" s="1"/>
  <c r="AB9" i="2"/>
  <c r="AA9" i="2"/>
  <c r="Z9" i="2"/>
  <c r="X9" i="2"/>
  <c r="W9" i="2"/>
  <c r="U9" i="2"/>
  <c r="T9" i="2"/>
  <c r="S9" i="2"/>
  <c r="R9" i="2"/>
  <c r="Q9" i="2"/>
  <c r="P9" i="2"/>
  <c r="N9" i="2"/>
  <c r="M9" i="2"/>
  <c r="M7" i="2" s="1"/>
  <c r="L9" i="2"/>
  <c r="L7" i="2" s="1"/>
  <c r="K9" i="2"/>
  <c r="J9" i="2"/>
  <c r="I9" i="2"/>
  <c r="G9" i="2"/>
  <c r="F9" i="2"/>
  <c r="E9" i="2"/>
  <c r="D9" i="2"/>
  <c r="C9" i="2"/>
  <c r="C7" i="2" s="1"/>
  <c r="AG7" i="2"/>
  <c r="W7" i="2"/>
  <c r="P7" i="2"/>
  <c r="V79" i="2" l="1"/>
  <c r="O81" i="5"/>
  <c r="H83" i="5"/>
  <c r="H87" i="5"/>
  <c r="V87" i="5"/>
  <c r="H91" i="5"/>
  <c r="H42" i="2"/>
  <c r="V71" i="2"/>
  <c r="O74" i="2"/>
  <c r="H90" i="2"/>
  <c r="J90" i="2" s="1"/>
  <c r="V75" i="5"/>
  <c r="V82" i="2"/>
  <c r="H85" i="2"/>
  <c r="AL59" i="5"/>
  <c r="V61" i="5"/>
  <c r="V82" i="5"/>
  <c r="O83" i="2"/>
  <c r="O92" i="2"/>
  <c r="O74" i="5"/>
  <c r="O78" i="5"/>
  <c r="V61" i="2"/>
  <c r="H81" i="2"/>
  <c r="V81" i="2"/>
  <c r="O90" i="2"/>
  <c r="H78" i="5"/>
  <c r="H81" i="5"/>
  <c r="H61" i="2"/>
  <c r="V78" i="2"/>
  <c r="O85" i="2"/>
  <c r="V91" i="2"/>
  <c r="V89" i="5"/>
  <c r="H92" i="5"/>
  <c r="J47" i="7"/>
  <c r="J6" i="7" s="1"/>
  <c r="H91" i="2"/>
  <c r="O82" i="5"/>
  <c r="H84" i="5"/>
  <c r="V92" i="5"/>
  <c r="V75" i="2"/>
  <c r="O89" i="2"/>
  <c r="V91" i="5"/>
  <c r="Q52" i="8"/>
  <c r="AL35" i="10"/>
  <c r="H11" i="8"/>
  <c r="D10" i="8"/>
  <c r="D7" i="8" s="1"/>
  <c r="AE93" i="8"/>
  <c r="AE85" i="8" s="1"/>
  <c r="X85" i="8"/>
  <c r="Q50" i="8"/>
  <c r="Q7" i="8" s="1"/>
  <c r="AE53" i="8"/>
  <c r="AE52" i="8" s="1"/>
  <c r="U8" i="4"/>
  <c r="AL15" i="4"/>
  <c r="AL30" i="4"/>
  <c r="V89" i="4"/>
  <c r="I8" i="4"/>
  <c r="AL13" i="4"/>
  <c r="AL24" i="4"/>
  <c r="V75" i="4"/>
  <c r="AL75" i="4" s="1"/>
  <c r="AL11" i="4"/>
  <c r="V22" i="4"/>
  <c r="AL31" i="4"/>
  <c r="AD41" i="4"/>
  <c r="AL51" i="4"/>
  <c r="O74" i="4"/>
  <c r="H77" i="4"/>
  <c r="H33" i="4"/>
  <c r="AJ10" i="4"/>
  <c r="AC33" i="4"/>
  <c r="AL44" i="4"/>
  <c r="N8" i="4"/>
  <c r="AC9" i="4"/>
  <c r="P8" i="4"/>
  <c r="Y8" i="4"/>
  <c r="AH8" i="4"/>
  <c r="AC22" i="4"/>
  <c r="AJ33" i="4"/>
  <c r="X46" i="4"/>
  <c r="AE46" i="4" s="1"/>
  <c r="V83" i="4"/>
  <c r="AL29" i="4"/>
  <c r="C8" i="4"/>
  <c r="AL40" i="4"/>
  <c r="H74" i="4"/>
  <c r="J74" i="4" s="1"/>
  <c r="Q74" i="4" s="1"/>
  <c r="H83" i="4"/>
  <c r="AG8" i="4"/>
  <c r="AL27" i="4"/>
  <c r="AC42" i="4"/>
  <c r="O59" i="4"/>
  <c r="Q69" i="4"/>
  <c r="X69" i="4" s="1"/>
  <c r="AE69" i="4" s="1"/>
  <c r="X49" i="7"/>
  <c r="AE50" i="7"/>
  <c r="AE49" i="7" s="1"/>
  <c r="X81" i="7"/>
  <c r="Q80" i="7"/>
  <c r="Q47" i="7" s="1"/>
  <c r="Q6" i="7" s="1"/>
  <c r="AJ48" i="6"/>
  <c r="AJ79" i="6"/>
  <c r="H22" i="6"/>
  <c r="X57" i="6"/>
  <c r="AE57" i="6" s="1"/>
  <c r="E79" i="6"/>
  <c r="S79" i="6"/>
  <c r="V86" i="6"/>
  <c r="H37" i="6"/>
  <c r="AC22" i="6"/>
  <c r="Q38" i="6"/>
  <c r="Q37" i="6" s="1"/>
  <c r="O37" i="6"/>
  <c r="AC37" i="6"/>
  <c r="AJ37" i="6"/>
  <c r="I79" i="6"/>
  <c r="AL35" i="6"/>
  <c r="O22" i="6"/>
  <c r="V43" i="2"/>
  <c r="AL90" i="2"/>
  <c r="H62" i="2"/>
  <c r="AL79" i="2"/>
  <c r="O87" i="2"/>
  <c r="U48" i="6"/>
  <c r="F79" i="6"/>
  <c r="W43" i="2"/>
  <c r="AF43" i="2"/>
  <c r="AF41" i="2" s="1"/>
  <c r="AH43" i="2"/>
  <c r="AH41" i="2" s="1"/>
  <c r="AH4" i="2" s="1"/>
  <c r="V81" i="4"/>
  <c r="Z7" i="2"/>
  <c r="R43" i="2"/>
  <c r="AF43" i="4"/>
  <c r="AF41" i="4" s="1"/>
  <c r="O72" i="5"/>
  <c r="V72" i="4"/>
  <c r="V83" i="5"/>
  <c r="L79" i="6"/>
  <c r="N7" i="2"/>
  <c r="V80" i="2"/>
  <c r="V89" i="2"/>
  <c r="AL89" i="2" s="1"/>
  <c r="H61" i="5"/>
  <c r="H62" i="5"/>
  <c r="H80" i="5"/>
  <c r="V81" i="5"/>
  <c r="M48" i="6"/>
  <c r="AF48" i="6"/>
  <c r="AF46" i="6" s="1"/>
  <c r="G48" i="6"/>
  <c r="M79" i="6"/>
  <c r="AL77" i="5"/>
  <c r="O84" i="2"/>
  <c r="K70" i="4"/>
  <c r="G79" i="6"/>
  <c r="T79" i="6"/>
  <c r="H82" i="2"/>
  <c r="H92" i="2"/>
  <c r="O8" i="2"/>
  <c r="O60" i="5"/>
  <c r="V88" i="5"/>
  <c r="AI7" i="2"/>
  <c r="AG43" i="2"/>
  <c r="W48" i="6"/>
  <c r="W46" i="6" s="1"/>
  <c r="R79" i="6"/>
  <c r="M43" i="2"/>
  <c r="J62" i="5"/>
  <c r="V85" i="5"/>
  <c r="L48" i="6"/>
  <c r="O78" i="2"/>
  <c r="O9" i="4"/>
  <c r="C43" i="4"/>
  <c r="C41" i="4" s="1"/>
  <c r="F43" i="4"/>
  <c r="U43" i="2"/>
  <c r="U41" i="2" s="1"/>
  <c r="D70" i="2"/>
  <c r="H78" i="2"/>
  <c r="O80" i="2"/>
  <c r="H89" i="2"/>
  <c r="AB41" i="2"/>
  <c r="H60" i="4"/>
  <c r="T43" i="4"/>
  <c r="G43" i="4"/>
  <c r="O84" i="4"/>
  <c r="J59" i="5"/>
  <c r="Q59" i="5" s="1"/>
  <c r="X59" i="5" s="1"/>
  <c r="AE59" i="5" s="1"/>
  <c r="O61" i="5"/>
  <c r="V72" i="5"/>
  <c r="AL72" i="5" s="1"/>
  <c r="O83" i="5"/>
  <c r="O84" i="5"/>
  <c r="V90" i="5"/>
  <c r="R48" i="6"/>
  <c r="AG48" i="6"/>
  <c r="H80" i="6"/>
  <c r="D79" i="6"/>
  <c r="L70" i="2"/>
  <c r="O72" i="4"/>
  <c r="O83" i="4"/>
  <c r="J61" i="5"/>
  <c r="H74" i="5"/>
  <c r="J74" i="5" s="1"/>
  <c r="Q74" i="5" s="1"/>
  <c r="X74" i="5" s="1"/>
  <c r="AE74" i="5" s="1"/>
  <c r="O80" i="6"/>
  <c r="N79" i="6"/>
  <c r="L43" i="2"/>
  <c r="O62" i="2"/>
  <c r="H73" i="2"/>
  <c r="O75" i="5"/>
  <c r="Q75" i="5" s="1"/>
  <c r="X75" i="5" s="1"/>
  <c r="AE75" i="5" s="1"/>
  <c r="V78" i="5"/>
  <c r="K48" i="6"/>
  <c r="K79" i="6"/>
  <c r="S43" i="2"/>
  <c r="H88" i="2"/>
  <c r="P41" i="4"/>
  <c r="U79" i="6"/>
  <c r="T43" i="2"/>
  <c r="S70" i="2"/>
  <c r="AH43" i="4"/>
  <c r="AH41" i="4" s="1"/>
  <c r="H72" i="2"/>
  <c r="J72" i="2" s="1"/>
  <c r="V74" i="2"/>
  <c r="U70" i="2"/>
  <c r="O81" i="2"/>
  <c r="H83" i="2"/>
  <c r="V83" i="2"/>
  <c r="O91" i="2"/>
  <c r="AC92" i="2"/>
  <c r="D8" i="4"/>
  <c r="R43" i="4"/>
  <c r="U43" i="4"/>
  <c r="H79" i="4"/>
  <c r="J79" i="4" s="1"/>
  <c r="Q79" i="4" s="1"/>
  <c r="O80" i="4"/>
  <c r="H82" i="4"/>
  <c r="H60" i="5"/>
  <c r="J60" i="5" s="1"/>
  <c r="Q60" i="5" s="1"/>
  <c r="X60" i="5" s="1"/>
  <c r="AE60" i="5" s="1"/>
  <c r="H71" i="5"/>
  <c r="O73" i="5"/>
  <c r="V79" i="5"/>
  <c r="V84" i="5"/>
  <c r="O85" i="5"/>
  <c r="AL85" i="5" s="1"/>
  <c r="O87" i="5"/>
  <c r="H90" i="5"/>
  <c r="J90" i="5" s="1"/>
  <c r="Q90" i="5" s="1"/>
  <c r="X90" i="5" s="1"/>
  <c r="AE90" i="5" s="1"/>
  <c r="O91" i="5"/>
  <c r="O92" i="5"/>
  <c r="C48" i="6"/>
  <c r="C46" i="6" s="1"/>
  <c r="S48" i="6"/>
  <c r="AH48" i="6"/>
  <c r="AC101" i="6"/>
  <c r="AC79" i="6" s="1"/>
  <c r="AB79" i="6"/>
  <c r="AD8" i="6"/>
  <c r="AK46" i="6"/>
  <c r="H92" i="6"/>
  <c r="J92" i="6" s="1"/>
  <c r="C8" i="6"/>
  <c r="U8" i="6"/>
  <c r="V80" i="6"/>
  <c r="AL30" i="6"/>
  <c r="AL69" i="6"/>
  <c r="O64" i="6"/>
  <c r="H66" i="6"/>
  <c r="J66" i="6" s="1"/>
  <c r="P46" i="6"/>
  <c r="AL31" i="6"/>
  <c r="H86" i="6"/>
  <c r="J86" i="6" s="1"/>
  <c r="AL26" i="6"/>
  <c r="AL32" i="6"/>
  <c r="AL13" i="6"/>
  <c r="AL23" i="6"/>
  <c r="AL57" i="6"/>
  <c r="O97" i="6"/>
  <c r="O98" i="6"/>
  <c r="V100" i="6"/>
  <c r="H67" i="6"/>
  <c r="J67" i="6" s="1"/>
  <c r="R8" i="6"/>
  <c r="G8" i="6"/>
  <c r="L8" i="6"/>
  <c r="W8" i="6"/>
  <c r="X40" i="6"/>
  <c r="H44" i="6"/>
  <c r="AJ47" i="6"/>
  <c r="Y46" i="6"/>
  <c r="H87" i="6"/>
  <c r="J87" i="6" s="1"/>
  <c r="O92" i="6"/>
  <c r="V97" i="6"/>
  <c r="O99" i="6"/>
  <c r="Q99" i="6" s="1"/>
  <c r="H101" i="6"/>
  <c r="J101" i="6" s="1"/>
  <c r="V101" i="6"/>
  <c r="M8" i="6"/>
  <c r="AA8" i="6"/>
  <c r="Q71" i="6"/>
  <c r="X71" i="6" s="1"/>
  <c r="AE71" i="6" s="1"/>
  <c r="O84" i="6"/>
  <c r="Q84" i="6" s="1"/>
  <c r="V90" i="6"/>
  <c r="V93" i="6"/>
  <c r="AL27" i="6"/>
  <c r="AG46" i="6"/>
  <c r="O66" i="6"/>
  <c r="V81" i="6"/>
  <c r="V89" i="6"/>
  <c r="AJ9" i="6"/>
  <c r="AI8" i="6"/>
  <c r="AL14" i="6"/>
  <c r="O44" i="6"/>
  <c r="H81" i="6"/>
  <c r="J81" i="6" s="1"/>
  <c r="O88" i="6"/>
  <c r="S8" i="6"/>
  <c r="AB8" i="6"/>
  <c r="AK8" i="6"/>
  <c r="I46" i="6"/>
  <c r="AL61" i="6"/>
  <c r="O87" i="6"/>
  <c r="O90" i="6"/>
  <c r="V99" i="6"/>
  <c r="AH8" i="6"/>
  <c r="V84" i="6"/>
  <c r="AA46" i="6"/>
  <c r="AL53" i="6"/>
  <c r="AL72" i="6"/>
  <c r="V82" i="6"/>
  <c r="H91" i="6"/>
  <c r="J91" i="6" s="1"/>
  <c r="T8" i="6"/>
  <c r="I8" i="6"/>
  <c r="J53" i="6"/>
  <c r="Q53" i="6" s="1"/>
  <c r="X53" i="6" s="1"/>
  <c r="AE53" i="6" s="1"/>
  <c r="AL60" i="6"/>
  <c r="H65" i="6"/>
  <c r="J65" i="6" s="1"/>
  <c r="O81" i="6"/>
  <c r="V88" i="6"/>
  <c r="O94" i="6"/>
  <c r="H96" i="6"/>
  <c r="J96" i="6" s="1"/>
  <c r="V9" i="6"/>
  <c r="P8" i="6"/>
  <c r="AL39" i="6"/>
  <c r="AL56" i="6"/>
  <c r="AI46" i="6"/>
  <c r="AL74" i="6"/>
  <c r="AB46" i="6"/>
  <c r="H82" i="6"/>
  <c r="J82" i="6" s="1"/>
  <c r="H93" i="6"/>
  <c r="J93" i="6" s="1"/>
  <c r="V96" i="6"/>
  <c r="H100" i="6"/>
  <c r="J100" i="6" s="1"/>
  <c r="AC9" i="6"/>
  <c r="AL21" i="6"/>
  <c r="AL24" i="6"/>
  <c r="AL28" i="6"/>
  <c r="X39" i="6"/>
  <c r="V47" i="6"/>
  <c r="AD46" i="6"/>
  <c r="AL68" i="6"/>
  <c r="H88" i="6"/>
  <c r="J88" i="6" s="1"/>
  <c r="O89" i="6"/>
  <c r="O91" i="6"/>
  <c r="V92" i="6"/>
  <c r="AL95" i="6"/>
  <c r="AL18" i="6"/>
  <c r="AC44" i="6"/>
  <c r="AC47" i="6"/>
  <c r="AL63" i="6"/>
  <c r="V66" i="6"/>
  <c r="V48" i="6" s="1"/>
  <c r="AC67" i="6"/>
  <c r="AC48" i="6" s="1"/>
  <c r="O101" i="6"/>
  <c r="AL15" i="6"/>
  <c r="AL59" i="6"/>
  <c r="AL62" i="6"/>
  <c r="AL70" i="6"/>
  <c r="AL73" i="6"/>
  <c r="H83" i="6"/>
  <c r="AL85" i="6"/>
  <c r="O93" i="6"/>
  <c r="H94" i="6"/>
  <c r="J94" i="6" s="1"/>
  <c r="Q95" i="6"/>
  <c r="X95" i="6" s="1"/>
  <c r="AE95" i="6" s="1"/>
  <c r="O96" i="6"/>
  <c r="AC10" i="6"/>
  <c r="Z46" i="6"/>
  <c r="N8" i="6"/>
  <c r="AL29" i="6"/>
  <c r="J52" i="6"/>
  <c r="AL55" i="6"/>
  <c r="AL58" i="6"/>
  <c r="AH46" i="6"/>
  <c r="AL71" i="6"/>
  <c r="O82" i="6"/>
  <c r="O86" i="6"/>
  <c r="V87" i="6"/>
  <c r="H90" i="6"/>
  <c r="J90" i="6" s="1"/>
  <c r="V91" i="6"/>
  <c r="V94" i="6"/>
  <c r="H98" i="6"/>
  <c r="J98" i="6" s="1"/>
  <c r="O100" i="6"/>
  <c r="H9" i="6"/>
  <c r="F8" i="6"/>
  <c r="Y8" i="6"/>
  <c r="AL17" i="6"/>
  <c r="AL40" i="6"/>
  <c r="AL54" i="6"/>
  <c r="Q61" i="6"/>
  <c r="X61" i="6" s="1"/>
  <c r="AE61" i="6" s="1"/>
  <c r="O67" i="6"/>
  <c r="V83" i="6"/>
  <c r="H89" i="6"/>
  <c r="H97" i="6"/>
  <c r="J97" i="6" s="1"/>
  <c r="V98" i="6"/>
  <c r="E8" i="6"/>
  <c r="AL16" i="6"/>
  <c r="D8" i="6"/>
  <c r="AL45" i="6"/>
  <c r="AL44" i="6" s="1"/>
  <c r="AJ10" i="6"/>
  <c r="AL38" i="6"/>
  <c r="X38" i="6"/>
  <c r="Q8" i="6"/>
  <c r="AL50" i="6"/>
  <c r="J50" i="6"/>
  <c r="Q50" i="6" s="1"/>
  <c r="X50" i="6" s="1"/>
  <c r="AE50" i="6" s="1"/>
  <c r="H64" i="6"/>
  <c r="AG8" i="6"/>
  <c r="AL12" i="6"/>
  <c r="AL20" i="6"/>
  <c r="O65" i="6"/>
  <c r="J80" i="6"/>
  <c r="V44" i="6"/>
  <c r="AJ44" i="6"/>
  <c r="AF8" i="6"/>
  <c r="AL11" i="6"/>
  <c r="AL19" i="6"/>
  <c r="AL49" i="6"/>
  <c r="O9" i="6"/>
  <c r="H47" i="6"/>
  <c r="Z8" i="6"/>
  <c r="V10" i="6"/>
  <c r="AL51" i="6"/>
  <c r="J69" i="6"/>
  <c r="Q69" i="6" s="1"/>
  <c r="X69" i="6" s="1"/>
  <c r="AE69" i="6" s="1"/>
  <c r="J73" i="6"/>
  <c r="Q73" i="6" s="1"/>
  <c r="X73" i="6" s="1"/>
  <c r="AE73" i="6" s="1"/>
  <c r="O83" i="6"/>
  <c r="K8" i="6"/>
  <c r="O10" i="6"/>
  <c r="Q55" i="6"/>
  <c r="X55" i="6" s="1"/>
  <c r="AE55" i="6" s="1"/>
  <c r="J56" i="6"/>
  <c r="Q56" i="6" s="1"/>
  <c r="X56" i="6" s="1"/>
  <c r="AE56" i="6" s="1"/>
  <c r="Q59" i="6"/>
  <c r="X59" i="6" s="1"/>
  <c r="AE59" i="6" s="1"/>
  <c r="J60" i="6"/>
  <c r="Q60" i="6" s="1"/>
  <c r="X60" i="6" s="1"/>
  <c r="AE60" i="6" s="1"/>
  <c r="Q63" i="6"/>
  <c r="X63" i="6" s="1"/>
  <c r="AE63" i="6" s="1"/>
  <c r="H10" i="6"/>
  <c r="J49" i="6"/>
  <c r="J70" i="6"/>
  <c r="Q70" i="6" s="1"/>
  <c r="X70" i="6" s="1"/>
  <c r="AE70" i="6" s="1"/>
  <c r="J74" i="6"/>
  <c r="Q74" i="6" s="1"/>
  <c r="X74" i="6" s="1"/>
  <c r="AE74" i="6" s="1"/>
  <c r="J54" i="6"/>
  <c r="Q54" i="6" s="1"/>
  <c r="X54" i="6" s="1"/>
  <c r="AE54" i="6" s="1"/>
  <c r="J58" i="6"/>
  <c r="Q58" i="6" s="1"/>
  <c r="X58" i="6" s="1"/>
  <c r="AE58" i="6" s="1"/>
  <c r="J62" i="6"/>
  <c r="Q62" i="6" s="1"/>
  <c r="X62" i="6" s="1"/>
  <c r="AE62" i="6" s="1"/>
  <c r="O47" i="6"/>
  <c r="J51" i="6"/>
  <c r="Q51" i="6" s="1"/>
  <c r="X51" i="6" s="1"/>
  <c r="AE51" i="6" s="1"/>
  <c r="J68" i="6"/>
  <c r="Q68" i="6" s="1"/>
  <c r="X68" i="6" s="1"/>
  <c r="AE68" i="6" s="1"/>
  <c r="J72" i="6"/>
  <c r="Q72" i="6" s="1"/>
  <c r="X72" i="6" s="1"/>
  <c r="AE72" i="6" s="1"/>
  <c r="J85" i="6"/>
  <c r="Q85" i="6" s="1"/>
  <c r="X85" i="6" s="1"/>
  <c r="AE85" i="6" s="1"/>
  <c r="AA8" i="4"/>
  <c r="AA5" i="4" s="1"/>
  <c r="O39" i="4"/>
  <c r="AC39" i="4"/>
  <c r="AL52" i="4"/>
  <c r="AK43" i="4"/>
  <c r="AK41" i="4" s="1"/>
  <c r="M43" i="4"/>
  <c r="H61" i="4"/>
  <c r="J61" i="4" s="1"/>
  <c r="AL64" i="4"/>
  <c r="R70" i="4"/>
  <c r="V73" i="4"/>
  <c r="O78" i="4"/>
  <c r="V79" i="4"/>
  <c r="AL79" i="4" s="1"/>
  <c r="O81" i="4"/>
  <c r="H84" i="4"/>
  <c r="AL84" i="4" s="1"/>
  <c r="V87" i="4"/>
  <c r="V91" i="4"/>
  <c r="E8" i="4"/>
  <c r="AC10" i="4"/>
  <c r="AL16" i="4"/>
  <c r="AJ43" i="4"/>
  <c r="AL49" i="4"/>
  <c r="AL57" i="4"/>
  <c r="L43" i="4"/>
  <c r="AG43" i="4"/>
  <c r="AG41" i="4" s="1"/>
  <c r="AG5" i="4" s="1"/>
  <c r="O62" i="4"/>
  <c r="AC62" i="4"/>
  <c r="AC43" i="4" s="1"/>
  <c r="AL67" i="4"/>
  <c r="AL69" i="4"/>
  <c r="U70" i="4"/>
  <c r="U41" i="4" s="1"/>
  <c r="U5" i="4" s="1"/>
  <c r="F70" i="4"/>
  <c r="O85" i="4"/>
  <c r="H87" i="4"/>
  <c r="J87" i="4" s="1"/>
  <c r="I70" i="4"/>
  <c r="I41" i="4" s="1"/>
  <c r="H91" i="4"/>
  <c r="V9" i="4"/>
  <c r="AF8" i="4"/>
  <c r="V10" i="4"/>
  <c r="H22" i="4"/>
  <c r="AL32" i="4"/>
  <c r="V33" i="4"/>
  <c r="J47" i="4"/>
  <c r="H62" i="4"/>
  <c r="AL63" i="4"/>
  <c r="AL65" i="4"/>
  <c r="AC70" i="4"/>
  <c r="L70" i="4"/>
  <c r="V82" i="4"/>
  <c r="AL86" i="4"/>
  <c r="O88" i="4"/>
  <c r="O89" i="4"/>
  <c r="G8" i="4"/>
  <c r="T8" i="4"/>
  <c r="R8" i="4"/>
  <c r="AL12" i="4"/>
  <c r="AL18" i="4"/>
  <c r="AL21" i="4"/>
  <c r="X36" i="4"/>
  <c r="V39" i="4"/>
  <c r="Z41" i="4"/>
  <c r="AL48" i="4"/>
  <c r="AL56" i="4"/>
  <c r="S43" i="4"/>
  <c r="AL66" i="4"/>
  <c r="H72" i="4"/>
  <c r="J72" i="4" s="1"/>
  <c r="Q72" i="4" s="1"/>
  <c r="X72" i="4" s="1"/>
  <c r="AE72" i="4" s="1"/>
  <c r="H73" i="4"/>
  <c r="J73" i="4" s="1"/>
  <c r="H78" i="4"/>
  <c r="J78" i="4" s="1"/>
  <c r="Q78" i="4" s="1"/>
  <c r="V78" i="4"/>
  <c r="H81" i="4"/>
  <c r="J81" i="4" s="1"/>
  <c r="O87" i="4"/>
  <c r="V90" i="4"/>
  <c r="O91" i="4"/>
  <c r="O92" i="4"/>
  <c r="K8" i="4"/>
  <c r="AB8" i="4"/>
  <c r="AK8" i="4"/>
  <c r="AL45" i="4"/>
  <c r="AL53" i="4"/>
  <c r="D43" i="4"/>
  <c r="E70" i="4"/>
  <c r="V85" i="4"/>
  <c r="O10" i="4"/>
  <c r="AL20" i="4"/>
  <c r="AL28" i="4"/>
  <c r="Z8" i="4"/>
  <c r="AL50" i="4"/>
  <c r="AL58" i="4"/>
  <c r="E43" i="4"/>
  <c r="E41" i="4" s="1"/>
  <c r="AI43" i="4"/>
  <c r="AI41" i="4" s="1"/>
  <c r="O60" i="4"/>
  <c r="AL60" i="4" s="1"/>
  <c r="W43" i="4"/>
  <c r="W41" i="4" s="1"/>
  <c r="N43" i="4"/>
  <c r="AL68" i="4"/>
  <c r="O73" i="4"/>
  <c r="V74" i="4"/>
  <c r="AL74" i="4" s="1"/>
  <c r="AL76" i="4"/>
  <c r="V80" i="4"/>
  <c r="O82" i="4"/>
  <c r="H85" i="4"/>
  <c r="J85" i="4" s="1"/>
  <c r="H88" i="4"/>
  <c r="J88" i="4" s="1"/>
  <c r="Q88" i="4" s="1"/>
  <c r="H89" i="4"/>
  <c r="AL89" i="4" s="1"/>
  <c r="H92" i="4"/>
  <c r="AJ70" i="4"/>
  <c r="M8" i="4"/>
  <c r="L8" i="4"/>
  <c r="AL14" i="4"/>
  <c r="AL17" i="4"/>
  <c r="AL23" i="4"/>
  <c r="AL26" i="4"/>
  <c r="X35" i="4"/>
  <c r="AJ39" i="4"/>
  <c r="V42" i="4"/>
  <c r="AL55" i="4"/>
  <c r="V61" i="4"/>
  <c r="V43" i="4" s="1"/>
  <c r="N70" i="4"/>
  <c r="G70" i="4"/>
  <c r="H80" i="4"/>
  <c r="V88" i="4"/>
  <c r="O90" i="4"/>
  <c r="AL90" i="4" s="1"/>
  <c r="V92" i="4"/>
  <c r="AL89" i="5"/>
  <c r="J89" i="5"/>
  <c r="Q89" i="5" s="1"/>
  <c r="X89" i="5" s="1"/>
  <c r="AE89" i="5" s="1"/>
  <c r="AL78" i="5"/>
  <c r="J78" i="5"/>
  <c r="Q78" i="5" s="1"/>
  <c r="X78" i="5" s="1"/>
  <c r="AE78" i="5" s="1"/>
  <c r="AL74" i="5"/>
  <c r="AL83" i="5"/>
  <c r="J83" i="5"/>
  <c r="Q83" i="5" s="1"/>
  <c r="X83" i="5" s="1"/>
  <c r="AE83" i="5" s="1"/>
  <c r="J84" i="5"/>
  <c r="Q84" i="5" s="1"/>
  <c r="X84" i="5" s="1"/>
  <c r="AE84" i="5" s="1"/>
  <c r="AL84" i="5"/>
  <c r="AL92" i="5"/>
  <c r="J92" i="5"/>
  <c r="Q92" i="5" s="1"/>
  <c r="X92" i="5" s="1"/>
  <c r="AE92" i="5" s="1"/>
  <c r="Q62" i="5"/>
  <c r="X62" i="5" s="1"/>
  <c r="AE62" i="5" s="1"/>
  <c r="J85" i="5"/>
  <c r="AL61" i="5"/>
  <c r="AL62" i="5"/>
  <c r="J73" i="5"/>
  <c r="AL73" i="5"/>
  <c r="AL81" i="5"/>
  <c r="J81" i="5"/>
  <c r="Q81" i="5" s="1"/>
  <c r="X81" i="5" s="1"/>
  <c r="AE81" i="5" s="1"/>
  <c r="AL91" i="5"/>
  <c r="J91" i="5"/>
  <c r="Q91" i="5" s="1"/>
  <c r="X91" i="5" s="1"/>
  <c r="AE91" i="5" s="1"/>
  <c r="AL79" i="5"/>
  <c r="J79" i="5"/>
  <c r="Q79" i="5" s="1"/>
  <c r="X79" i="5" s="1"/>
  <c r="AE79" i="5" s="1"/>
  <c r="AL80" i="5"/>
  <c r="J80" i="5"/>
  <c r="Q80" i="5" s="1"/>
  <c r="X80" i="5" s="1"/>
  <c r="AE80" i="5" s="1"/>
  <c r="AL21" i="5"/>
  <c r="AL60" i="5"/>
  <c r="AL87" i="5"/>
  <c r="AL88" i="5"/>
  <c r="J88" i="5"/>
  <c r="Q88" i="5" s="1"/>
  <c r="X88" i="5" s="1"/>
  <c r="AE88" i="5" s="1"/>
  <c r="AL71" i="5"/>
  <c r="J71" i="5"/>
  <c r="AL82" i="5"/>
  <c r="AL90" i="5"/>
  <c r="AL67" i="5"/>
  <c r="J46" i="5"/>
  <c r="Q46" i="5" s="1"/>
  <c r="X46" i="5" s="1"/>
  <c r="AE46" i="5" s="1"/>
  <c r="J63" i="5"/>
  <c r="Q63" i="5" s="1"/>
  <c r="X63" i="5" s="1"/>
  <c r="AE63" i="5" s="1"/>
  <c r="J72" i="5"/>
  <c r="Q72" i="5" s="1"/>
  <c r="X72" i="5" s="1"/>
  <c r="AE72" i="5" s="1"/>
  <c r="J77" i="5"/>
  <c r="Q77" i="5" s="1"/>
  <c r="X77" i="5" s="1"/>
  <c r="AE77" i="5" s="1"/>
  <c r="J82" i="5"/>
  <c r="Q82" i="5" s="1"/>
  <c r="X82" i="5" s="1"/>
  <c r="AE82" i="5" s="1"/>
  <c r="J87" i="5"/>
  <c r="Q87" i="5" s="1"/>
  <c r="J50" i="5"/>
  <c r="Q50" i="5" s="1"/>
  <c r="X50" i="5" s="1"/>
  <c r="AE50" i="5" s="1"/>
  <c r="J54" i="5"/>
  <c r="Q54" i="5" s="1"/>
  <c r="X54" i="5" s="1"/>
  <c r="AE54" i="5" s="1"/>
  <c r="J58" i="5"/>
  <c r="Q58" i="5" s="1"/>
  <c r="X58" i="5" s="1"/>
  <c r="AE58" i="5" s="1"/>
  <c r="J68" i="5"/>
  <c r="Q68" i="5" s="1"/>
  <c r="X68" i="5" s="1"/>
  <c r="AE68" i="5" s="1"/>
  <c r="J51" i="5"/>
  <c r="Q51" i="5" s="1"/>
  <c r="X51" i="5" s="1"/>
  <c r="AE51" i="5" s="1"/>
  <c r="J55" i="5"/>
  <c r="Q55" i="5" s="1"/>
  <c r="X55" i="5" s="1"/>
  <c r="AE55" i="5" s="1"/>
  <c r="J44" i="5"/>
  <c r="Q44" i="5" s="1"/>
  <c r="X44" i="5" s="1"/>
  <c r="AE44" i="5" s="1"/>
  <c r="J65" i="5"/>
  <c r="Q65" i="5" s="1"/>
  <c r="X65" i="5" s="1"/>
  <c r="AE65" i="5" s="1"/>
  <c r="J76" i="5"/>
  <c r="Q76" i="5" s="1"/>
  <c r="X76" i="5" s="1"/>
  <c r="AE76" i="5" s="1"/>
  <c r="J45" i="5"/>
  <c r="Q45" i="5" s="1"/>
  <c r="X45" i="5" s="1"/>
  <c r="AE45" i="5" s="1"/>
  <c r="J66" i="5"/>
  <c r="Q66" i="5" s="1"/>
  <c r="X66" i="5" s="1"/>
  <c r="AE66" i="5" s="1"/>
  <c r="F8" i="4"/>
  <c r="H39" i="4"/>
  <c r="Q33" i="4"/>
  <c r="Q8" i="4" s="1"/>
  <c r="X34" i="4"/>
  <c r="X44" i="4"/>
  <c r="J80" i="4"/>
  <c r="Q80" i="4" s="1"/>
  <c r="AL39" i="4"/>
  <c r="J91" i="4"/>
  <c r="J60" i="4"/>
  <c r="J62" i="4"/>
  <c r="Q62" i="4" s="1"/>
  <c r="X62" i="4" s="1"/>
  <c r="J75" i="4"/>
  <c r="Q75" i="4" s="1"/>
  <c r="AL77" i="4"/>
  <c r="J77" i="4"/>
  <c r="Q77" i="4" s="1"/>
  <c r="X77" i="4" s="1"/>
  <c r="AE77" i="4" s="1"/>
  <c r="J71" i="4"/>
  <c r="J90" i="4"/>
  <c r="AI8" i="4"/>
  <c r="AJ42" i="4"/>
  <c r="J48" i="4"/>
  <c r="Q48" i="4" s="1"/>
  <c r="X48" i="4" s="1"/>
  <c r="AE48" i="4" s="1"/>
  <c r="J52" i="4"/>
  <c r="Q52" i="4" s="1"/>
  <c r="X52" i="4" s="1"/>
  <c r="AE52" i="4" s="1"/>
  <c r="J56" i="4"/>
  <c r="Q56" i="4" s="1"/>
  <c r="X56" i="4" s="1"/>
  <c r="AE56" i="4" s="1"/>
  <c r="O61" i="4"/>
  <c r="D70" i="4"/>
  <c r="T70" i="4"/>
  <c r="AB70" i="4"/>
  <c r="AB41" i="4" s="1"/>
  <c r="AB5" i="4" s="1"/>
  <c r="O71" i="4"/>
  <c r="J86" i="4"/>
  <c r="Q86" i="4" s="1"/>
  <c r="X86" i="4" s="1"/>
  <c r="AE86" i="4" s="1"/>
  <c r="J45" i="4"/>
  <c r="Q45" i="4" s="1"/>
  <c r="X45" i="4" s="1"/>
  <c r="AE45" i="4" s="1"/>
  <c r="J66" i="4"/>
  <c r="Q66" i="4" s="1"/>
  <c r="X66" i="4" s="1"/>
  <c r="AE66" i="4" s="1"/>
  <c r="M70" i="4"/>
  <c r="S70" i="4"/>
  <c r="H9" i="4"/>
  <c r="S8" i="4"/>
  <c r="Y41" i="4"/>
  <c r="Y5" i="4" s="1"/>
  <c r="K43" i="4"/>
  <c r="J49" i="4"/>
  <c r="Q49" i="4" s="1"/>
  <c r="X49" i="4" s="1"/>
  <c r="AE49" i="4" s="1"/>
  <c r="J53" i="4"/>
  <c r="Q53" i="4" s="1"/>
  <c r="X53" i="4" s="1"/>
  <c r="AE53" i="4" s="1"/>
  <c r="J57" i="4"/>
  <c r="Q57" i="4" s="1"/>
  <c r="X57" i="4" s="1"/>
  <c r="AE57" i="4" s="1"/>
  <c r="H59" i="4"/>
  <c r="O42" i="4"/>
  <c r="H10" i="4"/>
  <c r="AL34" i="4"/>
  <c r="AL35" i="4"/>
  <c r="AL36" i="4"/>
  <c r="AL46" i="4"/>
  <c r="J63" i="4"/>
  <c r="Q63" i="4" s="1"/>
  <c r="X63" i="4" s="1"/>
  <c r="AE63" i="4" s="1"/>
  <c r="J67" i="4"/>
  <c r="Q67" i="4" s="1"/>
  <c r="X67" i="4" s="1"/>
  <c r="AE67" i="4" s="1"/>
  <c r="J76" i="4"/>
  <c r="Q76" i="4" s="1"/>
  <c r="X76" i="4" s="1"/>
  <c r="AE76" i="4" s="1"/>
  <c r="AJ9" i="4"/>
  <c r="O33" i="4"/>
  <c r="H42" i="4"/>
  <c r="J50" i="4"/>
  <c r="Q50" i="4" s="1"/>
  <c r="X50" i="4" s="1"/>
  <c r="AE50" i="4" s="1"/>
  <c r="J54" i="4"/>
  <c r="Q54" i="4" s="1"/>
  <c r="X54" i="4" s="1"/>
  <c r="AE54" i="4" s="1"/>
  <c r="J58" i="4"/>
  <c r="Q58" i="4" s="1"/>
  <c r="X58" i="4" s="1"/>
  <c r="AE58" i="4" s="1"/>
  <c r="V71" i="4"/>
  <c r="J64" i="4"/>
  <c r="Q64" i="4" s="1"/>
  <c r="X64" i="4" s="1"/>
  <c r="AE64" i="4" s="1"/>
  <c r="J68" i="4"/>
  <c r="Q68" i="4" s="1"/>
  <c r="X68" i="4" s="1"/>
  <c r="AE68" i="4" s="1"/>
  <c r="J51" i="4"/>
  <c r="Q51" i="4" s="1"/>
  <c r="X51" i="4" s="1"/>
  <c r="AE51" i="4" s="1"/>
  <c r="J55" i="4"/>
  <c r="Q55" i="4" s="1"/>
  <c r="X55" i="4" s="1"/>
  <c r="AE55" i="4" s="1"/>
  <c r="V38" i="2"/>
  <c r="AC38" i="2"/>
  <c r="G7" i="2"/>
  <c r="H38" i="2"/>
  <c r="AL40" i="2"/>
  <c r="AL38" i="2" s="1"/>
  <c r="J47" i="3"/>
  <c r="AL16" i="3"/>
  <c r="V84" i="3"/>
  <c r="H89" i="3"/>
  <c r="J89" i="3" s="1"/>
  <c r="AL30" i="3"/>
  <c r="X33" i="3"/>
  <c r="AL40" i="3"/>
  <c r="O60" i="3"/>
  <c r="AL66" i="3"/>
  <c r="V89" i="3"/>
  <c r="H32" i="3"/>
  <c r="H61" i="3"/>
  <c r="Q67" i="3"/>
  <c r="X67" i="3" s="1"/>
  <c r="AE67" i="3" s="1"/>
  <c r="H80" i="3"/>
  <c r="J80" i="3" s="1"/>
  <c r="V80" i="3"/>
  <c r="O82" i="3"/>
  <c r="AL22" i="3"/>
  <c r="AL25" i="3"/>
  <c r="AJ32" i="3"/>
  <c r="V77" i="3"/>
  <c r="H83" i="3"/>
  <c r="J83" i="3" s="1"/>
  <c r="AL12" i="3"/>
  <c r="O38" i="3"/>
  <c r="Q66" i="3"/>
  <c r="X66" i="3" s="1"/>
  <c r="AE66" i="3" s="1"/>
  <c r="H85" i="3"/>
  <c r="O92" i="3"/>
  <c r="X34" i="3"/>
  <c r="H82" i="3"/>
  <c r="J82" i="3" s="1"/>
  <c r="AC62" i="3"/>
  <c r="Q76" i="3"/>
  <c r="X76" i="3" s="1"/>
  <c r="AE76" i="3" s="1"/>
  <c r="O77" i="3"/>
  <c r="O85" i="3"/>
  <c r="O90" i="3"/>
  <c r="AC38" i="3"/>
  <c r="H62" i="3"/>
  <c r="J62" i="3" s="1"/>
  <c r="O78" i="3"/>
  <c r="O81" i="3"/>
  <c r="V87" i="3"/>
  <c r="AL31" i="3"/>
  <c r="AL10" i="3"/>
  <c r="AL14" i="3"/>
  <c r="AC21" i="3"/>
  <c r="AL35" i="3"/>
  <c r="Q45" i="3"/>
  <c r="X45" i="3" s="1"/>
  <c r="AE45" i="3" s="1"/>
  <c r="V85" i="3"/>
  <c r="AL11" i="3"/>
  <c r="AL28" i="3"/>
  <c r="V32" i="3"/>
  <c r="O74" i="3"/>
  <c r="V81" i="3"/>
  <c r="AL55" i="3"/>
  <c r="H73" i="3"/>
  <c r="J73" i="3" s="1"/>
  <c r="H77" i="3"/>
  <c r="J77" i="3" s="1"/>
  <c r="AL20" i="3"/>
  <c r="H60" i="3"/>
  <c r="J60" i="3" s="1"/>
  <c r="O21" i="3"/>
  <c r="AL27" i="3"/>
  <c r="Q35" i="3"/>
  <c r="X35" i="3" s="1"/>
  <c r="H38" i="3"/>
  <c r="AL51" i="3"/>
  <c r="AL64" i="3"/>
  <c r="V73" i="3"/>
  <c r="V75" i="3"/>
  <c r="AL76" i="3"/>
  <c r="O79" i="3"/>
  <c r="V82" i="3"/>
  <c r="O84" i="3"/>
  <c r="H90" i="3"/>
  <c r="J90" i="3" s="1"/>
  <c r="H92" i="3"/>
  <c r="J92" i="3" s="1"/>
  <c r="AI4" i="3"/>
  <c r="AL17" i="3"/>
  <c r="V38" i="3"/>
  <c r="AJ38" i="3"/>
  <c r="AL46" i="3"/>
  <c r="H59" i="3"/>
  <c r="H81" i="3"/>
  <c r="H87" i="3"/>
  <c r="J87" i="3" s="1"/>
  <c r="O88" i="3"/>
  <c r="V88" i="3"/>
  <c r="V91" i="3"/>
  <c r="L4" i="3"/>
  <c r="O32" i="3"/>
  <c r="AL45" i="3"/>
  <c r="AL52" i="3"/>
  <c r="Q55" i="3"/>
  <c r="X55" i="3" s="1"/>
  <c r="AE55" i="3" s="1"/>
  <c r="O61" i="3"/>
  <c r="Q63" i="3"/>
  <c r="X63" i="3" s="1"/>
  <c r="AE63" i="3" s="1"/>
  <c r="V72" i="3"/>
  <c r="O89" i="3"/>
  <c r="H91" i="3"/>
  <c r="J91" i="3" s="1"/>
  <c r="H21" i="3"/>
  <c r="J61" i="3"/>
  <c r="AL67" i="3"/>
  <c r="AL34" i="3"/>
  <c r="M4" i="3"/>
  <c r="AL13" i="3"/>
  <c r="AL23" i="3"/>
  <c r="AL29" i="3"/>
  <c r="E4" i="3"/>
  <c r="AL63" i="3"/>
  <c r="V74" i="3"/>
  <c r="H79" i="3"/>
  <c r="J79" i="3" s="1"/>
  <c r="O80" i="3"/>
  <c r="H84" i="3"/>
  <c r="J84" i="3" s="1"/>
  <c r="J85" i="3"/>
  <c r="O87" i="3"/>
  <c r="V90" i="3"/>
  <c r="V92" i="3"/>
  <c r="AF4" i="3"/>
  <c r="AL18" i="3"/>
  <c r="AL26" i="3"/>
  <c r="Z4" i="3"/>
  <c r="AC32" i="3"/>
  <c r="AL48" i="3"/>
  <c r="Q51" i="3"/>
  <c r="X51" i="3" s="1"/>
  <c r="AE51" i="3" s="1"/>
  <c r="AL57" i="3"/>
  <c r="H78" i="3"/>
  <c r="H88" i="3"/>
  <c r="J88" i="3" s="1"/>
  <c r="Q88" i="3" s="1"/>
  <c r="V78" i="3"/>
  <c r="AH4" i="3"/>
  <c r="T4" i="3"/>
  <c r="F4" i="3"/>
  <c r="AJ8" i="2"/>
  <c r="AF7" i="2"/>
  <c r="F7" i="2"/>
  <c r="D7" i="2"/>
  <c r="AL36" i="2"/>
  <c r="Z41" i="2"/>
  <c r="Z4" i="2" s="1"/>
  <c r="AC70" i="2"/>
  <c r="L41" i="2"/>
  <c r="W41" i="2"/>
  <c r="I41" i="2"/>
  <c r="AJ21" i="3"/>
  <c r="AL39" i="3"/>
  <c r="AL44" i="3"/>
  <c r="J44" i="3"/>
  <c r="X46" i="3"/>
  <c r="AE46" i="3" s="1"/>
  <c r="AL49" i="3"/>
  <c r="J49" i="3"/>
  <c r="Q49" i="3" s="1"/>
  <c r="X49" i="3" s="1"/>
  <c r="AE49" i="3" s="1"/>
  <c r="AL58" i="3"/>
  <c r="J58" i="3"/>
  <c r="Q58" i="3" s="1"/>
  <c r="X58" i="3" s="1"/>
  <c r="AE58" i="3" s="1"/>
  <c r="D4" i="3"/>
  <c r="H71" i="3"/>
  <c r="V83" i="3"/>
  <c r="G4" i="3"/>
  <c r="AL53" i="3"/>
  <c r="J53" i="3"/>
  <c r="Q53" i="3" s="1"/>
  <c r="X53" i="3" s="1"/>
  <c r="AE53" i="3" s="1"/>
  <c r="O62" i="3"/>
  <c r="AL65" i="3"/>
  <c r="J65" i="3"/>
  <c r="Q65" i="3" s="1"/>
  <c r="X65" i="3" s="1"/>
  <c r="AE65" i="3" s="1"/>
  <c r="AG4" i="3"/>
  <c r="J59" i="3"/>
  <c r="AL69" i="3"/>
  <c r="J69" i="3"/>
  <c r="Q69" i="3" s="1"/>
  <c r="X69" i="3" s="1"/>
  <c r="AE69" i="3" s="1"/>
  <c r="AL19" i="3"/>
  <c r="AL56" i="3"/>
  <c r="V71" i="3"/>
  <c r="H72" i="3"/>
  <c r="O73" i="3"/>
  <c r="O83" i="3"/>
  <c r="O91" i="3"/>
  <c r="AL54" i="3"/>
  <c r="J54" i="3"/>
  <c r="Q54" i="3" s="1"/>
  <c r="X54" i="3" s="1"/>
  <c r="AE54" i="3" s="1"/>
  <c r="AL15" i="3"/>
  <c r="AL33" i="3"/>
  <c r="AL68" i="3"/>
  <c r="U4" i="3"/>
  <c r="O72" i="3"/>
  <c r="H74" i="3"/>
  <c r="O75" i="3"/>
  <c r="Q75" i="3" s="1"/>
  <c r="V79" i="3"/>
  <c r="AB4" i="3"/>
  <c r="AC92" i="3"/>
  <c r="V21" i="3"/>
  <c r="AL50" i="3"/>
  <c r="J50" i="3"/>
  <c r="Q50" i="3" s="1"/>
  <c r="X50" i="3" s="1"/>
  <c r="AE50" i="3" s="1"/>
  <c r="O59" i="3"/>
  <c r="V61" i="3"/>
  <c r="J64" i="3"/>
  <c r="Q64" i="3" s="1"/>
  <c r="X64" i="3" s="1"/>
  <c r="AE64" i="3" s="1"/>
  <c r="J68" i="3"/>
  <c r="Q68" i="3" s="1"/>
  <c r="X68" i="3" s="1"/>
  <c r="AE68" i="3" s="1"/>
  <c r="J48" i="3"/>
  <c r="Q48" i="3" s="1"/>
  <c r="X48" i="3" s="1"/>
  <c r="AE48" i="3" s="1"/>
  <c r="J52" i="3"/>
  <c r="Q52" i="3" s="1"/>
  <c r="X52" i="3" s="1"/>
  <c r="AE52" i="3" s="1"/>
  <c r="J56" i="3"/>
  <c r="Q56" i="3" s="1"/>
  <c r="X56" i="3" s="1"/>
  <c r="AE56" i="3" s="1"/>
  <c r="O71" i="3"/>
  <c r="J57" i="3"/>
  <c r="Q57" i="3" s="1"/>
  <c r="X57" i="3" s="1"/>
  <c r="AE57" i="3" s="1"/>
  <c r="X33" i="2"/>
  <c r="X32" i="2" s="1"/>
  <c r="Q32" i="2"/>
  <c r="Q7" i="2" s="1"/>
  <c r="AF4" i="2"/>
  <c r="J62" i="2"/>
  <c r="Q62" i="2" s="1"/>
  <c r="X62" i="2" s="1"/>
  <c r="AL92" i="2"/>
  <c r="J92" i="2"/>
  <c r="Q92" i="2" s="1"/>
  <c r="X92" i="2" s="1"/>
  <c r="AE92" i="2" s="1"/>
  <c r="O42" i="2"/>
  <c r="AL49" i="2"/>
  <c r="T70" i="2"/>
  <c r="V77" i="2"/>
  <c r="AL77" i="2" s="1"/>
  <c r="AL86" i="2"/>
  <c r="J86" i="2"/>
  <c r="Q86" i="2" s="1"/>
  <c r="X86" i="2" s="1"/>
  <c r="AE86" i="2" s="1"/>
  <c r="AL91" i="2"/>
  <c r="J91" i="2"/>
  <c r="Q91" i="2" s="1"/>
  <c r="X91" i="2" s="1"/>
  <c r="AE91" i="2" s="1"/>
  <c r="V42" i="2"/>
  <c r="AL50" i="2"/>
  <c r="J55" i="2"/>
  <c r="Q55" i="2" s="1"/>
  <c r="X55" i="2" s="1"/>
  <c r="AE55" i="2" s="1"/>
  <c r="G70" i="2"/>
  <c r="G41" i="2" s="1"/>
  <c r="AA7" i="2"/>
  <c r="L4" i="2"/>
  <c r="AL33" i="2"/>
  <c r="AJ38" i="2"/>
  <c r="AJ7" i="2" s="1"/>
  <c r="AC42" i="2"/>
  <c r="J44" i="2"/>
  <c r="Q50" i="2"/>
  <c r="X50" i="2" s="1"/>
  <c r="AE50" i="2" s="1"/>
  <c r="O59" i="2"/>
  <c r="J61" i="2"/>
  <c r="AC62" i="2"/>
  <c r="AL62" i="2" s="1"/>
  <c r="Y43" i="2"/>
  <c r="Y41" i="2" s="1"/>
  <c r="Y4" i="2" s="1"/>
  <c r="AL65" i="2"/>
  <c r="J71" i="2"/>
  <c r="AL80" i="2"/>
  <c r="J80" i="2"/>
  <c r="Q80" i="2" s="1"/>
  <c r="X80" i="2" s="1"/>
  <c r="AE80" i="2" s="1"/>
  <c r="J83" i="2"/>
  <c r="Q83" i="2" s="1"/>
  <c r="AL48" i="2"/>
  <c r="J48" i="2"/>
  <c r="Q48" i="2" s="1"/>
  <c r="X48" i="2" s="1"/>
  <c r="AE48" i="2" s="1"/>
  <c r="AJ70" i="2"/>
  <c r="AL82" i="2"/>
  <c r="J82" i="2"/>
  <c r="Q82" i="2" s="1"/>
  <c r="X82" i="2" s="1"/>
  <c r="AE82" i="2" s="1"/>
  <c r="H8" i="2"/>
  <c r="V8" i="2"/>
  <c r="R7" i="2"/>
  <c r="AC8" i="2"/>
  <c r="AC9" i="2"/>
  <c r="O38" i="2"/>
  <c r="AA41" i="2"/>
  <c r="Q54" i="2"/>
  <c r="X54" i="2" s="1"/>
  <c r="AE54" i="2" s="1"/>
  <c r="H59" i="2"/>
  <c r="D43" i="2"/>
  <c r="D41" i="2" s="1"/>
  <c r="S41" i="2"/>
  <c r="AL78" i="2"/>
  <c r="J78" i="2"/>
  <c r="Q78" i="2" s="1"/>
  <c r="X78" i="2" s="1"/>
  <c r="AE78" i="2" s="1"/>
  <c r="AL81" i="2"/>
  <c r="J81" i="2"/>
  <c r="Q81" i="2" s="1"/>
  <c r="X81" i="2" s="1"/>
  <c r="AE81" i="2" s="1"/>
  <c r="C43" i="2"/>
  <c r="C41" i="2" s="1"/>
  <c r="F70" i="2"/>
  <c r="F41" i="2" s="1"/>
  <c r="V85" i="2"/>
  <c r="AL85" i="2" s="1"/>
  <c r="R70" i="2"/>
  <c r="V32" i="2"/>
  <c r="AL52" i="2"/>
  <c r="J52" i="2"/>
  <c r="Q52" i="2" s="1"/>
  <c r="X52" i="2" s="1"/>
  <c r="AE52" i="2" s="1"/>
  <c r="AL57" i="2"/>
  <c r="V72" i="2"/>
  <c r="H74" i="2"/>
  <c r="H70" i="2" s="1"/>
  <c r="M70" i="2"/>
  <c r="M41" i="2" s="1"/>
  <c r="M4" i="2" s="1"/>
  <c r="O75" i="2"/>
  <c r="Q75" i="2" s="1"/>
  <c r="X75" i="2" s="1"/>
  <c r="AE75" i="2" s="1"/>
  <c r="J77" i="2"/>
  <c r="Q77" i="2" s="1"/>
  <c r="E70" i="2"/>
  <c r="E41" i="2" s="1"/>
  <c r="AL88" i="2"/>
  <c r="J88" i="2"/>
  <c r="Q88" i="2" s="1"/>
  <c r="X88" i="2" s="1"/>
  <c r="AE88" i="2" s="1"/>
  <c r="AB7" i="2"/>
  <c r="AB4" i="2" s="1"/>
  <c r="K70" i="2"/>
  <c r="K41" i="2" s="1"/>
  <c r="J89" i="2"/>
  <c r="Q89" i="2" s="1"/>
  <c r="T7" i="2"/>
  <c r="AL10" i="2"/>
  <c r="AL9" i="2" s="1"/>
  <c r="AL35" i="2"/>
  <c r="AL45" i="2"/>
  <c r="Q58" i="2"/>
  <c r="X58" i="2" s="1"/>
  <c r="AE58" i="2" s="1"/>
  <c r="AI43" i="2"/>
  <c r="AI41" i="2" s="1"/>
  <c r="AI4" i="2" s="1"/>
  <c r="AL73" i="2"/>
  <c r="J73" i="2"/>
  <c r="Q73" i="2" s="1"/>
  <c r="X73" i="2" s="1"/>
  <c r="AE73" i="2" s="1"/>
  <c r="J84" i="2"/>
  <c r="Q84" i="2" s="1"/>
  <c r="X84" i="2" s="1"/>
  <c r="AE84" i="2" s="1"/>
  <c r="AL84" i="2"/>
  <c r="J85" i="2"/>
  <c r="Q85" i="2" s="1"/>
  <c r="AL32" i="2"/>
  <c r="O32" i="2"/>
  <c r="N70" i="2"/>
  <c r="N41" i="2" s="1"/>
  <c r="N4" i="2" s="1"/>
  <c r="O71" i="2"/>
  <c r="AL71" i="2" s="1"/>
  <c r="S7" i="2"/>
  <c r="E7" i="2"/>
  <c r="K7" i="2"/>
  <c r="U7" i="2"/>
  <c r="H9" i="2"/>
  <c r="H21" i="2"/>
  <c r="V21" i="2"/>
  <c r="AG41" i="2"/>
  <c r="AG4" i="2" s="1"/>
  <c r="AJ42" i="2"/>
  <c r="AJ43" i="2"/>
  <c r="AL56" i="2"/>
  <c r="J56" i="2"/>
  <c r="Q56" i="2" s="1"/>
  <c r="X56" i="2" s="1"/>
  <c r="AE56" i="2" s="1"/>
  <c r="J60" i="2"/>
  <c r="O61" i="2"/>
  <c r="AL61" i="2" s="1"/>
  <c r="Q79" i="2"/>
  <c r="X79" i="2" s="1"/>
  <c r="AE79" i="2" s="1"/>
  <c r="AL87" i="2"/>
  <c r="J87" i="2"/>
  <c r="Q87" i="2" s="1"/>
  <c r="X87" i="2" s="1"/>
  <c r="AE87" i="2" s="1"/>
  <c r="J46" i="2"/>
  <c r="Q46" i="2" s="1"/>
  <c r="X46" i="2" s="1"/>
  <c r="AE46" i="2" s="1"/>
  <c r="O60" i="2"/>
  <c r="AL60" i="2" s="1"/>
  <c r="J63" i="2"/>
  <c r="Q63" i="2" s="1"/>
  <c r="X63" i="2" s="1"/>
  <c r="AE63" i="2" s="1"/>
  <c r="J67" i="2"/>
  <c r="Q67" i="2" s="1"/>
  <c r="X67" i="2" s="1"/>
  <c r="AE67" i="2" s="1"/>
  <c r="O72" i="2"/>
  <c r="Q72" i="2" s="1"/>
  <c r="AL75" i="2"/>
  <c r="J49" i="2"/>
  <c r="Q49" i="2" s="1"/>
  <c r="X49" i="2" s="1"/>
  <c r="AE49" i="2" s="1"/>
  <c r="J53" i="2"/>
  <c r="Q53" i="2" s="1"/>
  <c r="X53" i="2" s="1"/>
  <c r="AE53" i="2" s="1"/>
  <c r="J57" i="2"/>
  <c r="Q57" i="2" s="1"/>
  <c r="X57" i="2" s="1"/>
  <c r="AE57" i="2" s="1"/>
  <c r="AJ92" i="1"/>
  <c r="AB92" i="1"/>
  <c r="AC92" i="1" s="1"/>
  <c r="AC70" i="1" s="1"/>
  <c r="U92" i="1"/>
  <c r="T92" i="1"/>
  <c r="S92" i="1"/>
  <c r="R92" i="1"/>
  <c r="N92" i="1"/>
  <c r="M92" i="1"/>
  <c r="L92" i="1"/>
  <c r="K92" i="1"/>
  <c r="I92" i="1"/>
  <c r="G92" i="1"/>
  <c r="F92" i="1"/>
  <c r="E92" i="1"/>
  <c r="D92" i="1"/>
  <c r="AJ91" i="1"/>
  <c r="AC91" i="1"/>
  <c r="U91" i="1"/>
  <c r="T91" i="1"/>
  <c r="S91" i="1"/>
  <c r="R91" i="1"/>
  <c r="N91" i="1"/>
  <c r="M91" i="1"/>
  <c r="L91" i="1"/>
  <c r="K91" i="1"/>
  <c r="G91" i="1"/>
  <c r="F91" i="1"/>
  <c r="D91" i="1"/>
  <c r="AJ90" i="1"/>
  <c r="AC90" i="1"/>
  <c r="U90" i="1"/>
  <c r="T90" i="1"/>
  <c r="S90" i="1"/>
  <c r="R90" i="1"/>
  <c r="N90" i="1"/>
  <c r="M90" i="1"/>
  <c r="L90" i="1"/>
  <c r="K90" i="1"/>
  <c r="G90" i="1"/>
  <c r="E90" i="1"/>
  <c r="D90" i="1"/>
  <c r="AJ89" i="1"/>
  <c r="AC89" i="1"/>
  <c r="U89" i="1"/>
  <c r="T89" i="1"/>
  <c r="S89" i="1"/>
  <c r="R89" i="1"/>
  <c r="N89" i="1"/>
  <c r="M89" i="1"/>
  <c r="L89" i="1"/>
  <c r="K89" i="1"/>
  <c r="I89" i="1"/>
  <c r="G89" i="1"/>
  <c r="F89" i="1"/>
  <c r="E89" i="1"/>
  <c r="D89" i="1"/>
  <c r="AJ88" i="1"/>
  <c r="AC88" i="1"/>
  <c r="U88" i="1"/>
  <c r="T88" i="1"/>
  <c r="S88" i="1"/>
  <c r="R88" i="1"/>
  <c r="P88" i="1"/>
  <c r="N88" i="1"/>
  <c r="M88" i="1"/>
  <c r="L88" i="1"/>
  <c r="K88" i="1"/>
  <c r="G88" i="1"/>
  <c r="F88" i="1"/>
  <c r="E88" i="1"/>
  <c r="D88" i="1"/>
  <c r="AJ87" i="1"/>
  <c r="AC87" i="1"/>
  <c r="U87" i="1"/>
  <c r="T87" i="1"/>
  <c r="S87" i="1"/>
  <c r="R87" i="1"/>
  <c r="N87" i="1"/>
  <c r="M87" i="1"/>
  <c r="L87" i="1"/>
  <c r="K87" i="1"/>
  <c r="G87" i="1"/>
  <c r="F87" i="1"/>
  <c r="E87" i="1"/>
  <c r="D87" i="1"/>
  <c r="AJ86" i="1"/>
  <c r="AC86" i="1"/>
  <c r="U86" i="1"/>
  <c r="T86" i="1"/>
  <c r="S86" i="1"/>
  <c r="R86" i="1"/>
  <c r="P86" i="1"/>
  <c r="P70" i="1" s="1"/>
  <c r="N86" i="1"/>
  <c r="M86" i="1"/>
  <c r="L86" i="1"/>
  <c r="K86" i="1"/>
  <c r="G86" i="1"/>
  <c r="F86" i="1"/>
  <c r="D86" i="1"/>
  <c r="AJ85" i="1"/>
  <c r="AC85" i="1"/>
  <c r="U85" i="1"/>
  <c r="T85" i="1"/>
  <c r="S85" i="1"/>
  <c r="R85" i="1"/>
  <c r="N85" i="1"/>
  <c r="M85" i="1"/>
  <c r="L85" i="1"/>
  <c r="K85" i="1"/>
  <c r="G85" i="1"/>
  <c r="F85" i="1"/>
  <c r="E85" i="1"/>
  <c r="D85" i="1"/>
  <c r="AJ84" i="1"/>
  <c r="AC84" i="1"/>
  <c r="T84" i="1"/>
  <c r="R84" i="1"/>
  <c r="V84" i="1" s="1"/>
  <c r="N84" i="1"/>
  <c r="M84" i="1"/>
  <c r="L84" i="1"/>
  <c r="K84" i="1"/>
  <c r="G84" i="1"/>
  <c r="F84" i="1"/>
  <c r="E84" i="1"/>
  <c r="D84" i="1"/>
  <c r="AJ83" i="1"/>
  <c r="AC83" i="1"/>
  <c r="U83" i="1"/>
  <c r="T83" i="1"/>
  <c r="S83" i="1"/>
  <c r="R83" i="1"/>
  <c r="N83" i="1"/>
  <c r="M83" i="1"/>
  <c r="L83" i="1"/>
  <c r="K83" i="1"/>
  <c r="G83" i="1"/>
  <c r="F83" i="1"/>
  <c r="D83" i="1"/>
  <c r="AJ82" i="1"/>
  <c r="AC82" i="1"/>
  <c r="U82" i="1"/>
  <c r="T82" i="1"/>
  <c r="S82" i="1"/>
  <c r="R82" i="1"/>
  <c r="N82" i="1"/>
  <c r="M82" i="1"/>
  <c r="L82" i="1"/>
  <c r="K82" i="1"/>
  <c r="G82" i="1"/>
  <c r="F82" i="1"/>
  <c r="E82" i="1"/>
  <c r="D82" i="1"/>
  <c r="AJ81" i="1"/>
  <c r="AC81" i="1"/>
  <c r="U81" i="1"/>
  <c r="T81" i="1"/>
  <c r="S81" i="1"/>
  <c r="R81" i="1"/>
  <c r="N81" i="1"/>
  <c r="M81" i="1"/>
  <c r="L81" i="1"/>
  <c r="K81" i="1"/>
  <c r="G81" i="1"/>
  <c r="F81" i="1"/>
  <c r="E81" i="1"/>
  <c r="D81" i="1"/>
  <c r="AJ80" i="1"/>
  <c r="AC80" i="1"/>
  <c r="U80" i="1"/>
  <c r="T80" i="1"/>
  <c r="S80" i="1"/>
  <c r="R80" i="1"/>
  <c r="N80" i="1"/>
  <c r="M80" i="1"/>
  <c r="L80" i="1"/>
  <c r="K80" i="1"/>
  <c r="G80" i="1"/>
  <c r="F80" i="1"/>
  <c r="E80" i="1"/>
  <c r="D80" i="1"/>
  <c r="AJ79" i="1"/>
  <c r="AC79" i="1"/>
  <c r="U79" i="1"/>
  <c r="T79" i="1"/>
  <c r="S79" i="1"/>
  <c r="R79" i="1"/>
  <c r="N79" i="1"/>
  <c r="L79" i="1"/>
  <c r="K79" i="1"/>
  <c r="F79" i="1"/>
  <c r="E79" i="1"/>
  <c r="D79" i="1"/>
  <c r="AJ78" i="1"/>
  <c r="AC78" i="1"/>
  <c r="U78" i="1"/>
  <c r="T78" i="1"/>
  <c r="S78" i="1"/>
  <c r="R78" i="1"/>
  <c r="N78" i="1"/>
  <c r="M78" i="1"/>
  <c r="L78" i="1"/>
  <c r="K78" i="1"/>
  <c r="G78" i="1"/>
  <c r="F78" i="1"/>
  <c r="E78" i="1"/>
  <c r="D78" i="1"/>
  <c r="AJ77" i="1"/>
  <c r="AC77" i="1"/>
  <c r="T77" i="1"/>
  <c r="R77" i="1"/>
  <c r="M77" i="1"/>
  <c r="K77" i="1"/>
  <c r="F77" i="1"/>
  <c r="D77" i="1"/>
  <c r="AJ76" i="1"/>
  <c r="AC76" i="1"/>
  <c r="V76" i="1"/>
  <c r="O76" i="1"/>
  <c r="H76" i="1"/>
  <c r="AJ75" i="1"/>
  <c r="AC75" i="1"/>
  <c r="U75" i="1"/>
  <c r="T75" i="1"/>
  <c r="S75" i="1"/>
  <c r="N75" i="1"/>
  <c r="M75" i="1"/>
  <c r="L75" i="1"/>
  <c r="K75" i="1"/>
  <c r="D75" i="1"/>
  <c r="H75" i="1" s="1"/>
  <c r="J75" i="1" s="1"/>
  <c r="AJ74" i="1"/>
  <c r="AC74" i="1"/>
  <c r="U74" i="1"/>
  <c r="T74" i="1"/>
  <c r="S74" i="1"/>
  <c r="N74" i="1"/>
  <c r="M74" i="1"/>
  <c r="L74" i="1"/>
  <c r="K74" i="1"/>
  <c r="G74" i="1"/>
  <c r="F74" i="1"/>
  <c r="E74" i="1"/>
  <c r="D74" i="1"/>
  <c r="AJ73" i="1"/>
  <c r="AJ70" i="1" s="1"/>
  <c r="AC73" i="1"/>
  <c r="U73" i="1"/>
  <c r="S73" i="1"/>
  <c r="R73" i="1"/>
  <c r="N73" i="1"/>
  <c r="L73" i="1"/>
  <c r="O73" i="1" s="1"/>
  <c r="K73" i="1"/>
  <c r="G73" i="1"/>
  <c r="E73" i="1"/>
  <c r="D73" i="1"/>
  <c r="AJ72" i="1"/>
  <c r="AC72" i="1"/>
  <c r="U72" i="1"/>
  <c r="T72" i="1"/>
  <c r="S72" i="1"/>
  <c r="R72" i="1"/>
  <c r="N72" i="1"/>
  <c r="M72" i="1"/>
  <c r="L72" i="1"/>
  <c r="K72" i="1"/>
  <c r="G72" i="1"/>
  <c r="F72" i="1"/>
  <c r="E72" i="1"/>
  <c r="D72" i="1"/>
  <c r="AJ71" i="1"/>
  <c r="AC71" i="1"/>
  <c r="U71" i="1"/>
  <c r="R71" i="1"/>
  <c r="N71" i="1"/>
  <c r="O71" i="1" s="1"/>
  <c r="G71" i="1"/>
  <c r="D71" i="1"/>
  <c r="AK70" i="1"/>
  <c r="AI70" i="1"/>
  <c r="AH70" i="1"/>
  <c r="AG70" i="1"/>
  <c r="AF70" i="1"/>
  <c r="AD70" i="1"/>
  <c r="AD41" i="1" s="1"/>
  <c r="AB70" i="1"/>
  <c r="AA70" i="1"/>
  <c r="Z70" i="1"/>
  <c r="Y70" i="1"/>
  <c r="W70" i="1"/>
  <c r="AJ69" i="1"/>
  <c r="AC69" i="1"/>
  <c r="V69" i="1"/>
  <c r="Q69" i="1"/>
  <c r="X69" i="1" s="1"/>
  <c r="AE69" i="1" s="1"/>
  <c r="O69" i="1"/>
  <c r="AL69" i="1" s="1"/>
  <c r="J69" i="1"/>
  <c r="H69" i="1"/>
  <c r="AJ68" i="1"/>
  <c r="AC68" i="1"/>
  <c r="V68" i="1"/>
  <c r="O68" i="1"/>
  <c r="H68" i="1"/>
  <c r="AL68" i="1" s="1"/>
  <c r="AJ67" i="1"/>
  <c r="AC67" i="1"/>
  <c r="V67" i="1"/>
  <c r="O67" i="1"/>
  <c r="H67" i="1"/>
  <c r="AL67" i="1" s="1"/>
  <c r="AJ66" i="1"/>
  <c r="AC66" i="1"/>
  <c r="V66" i="1"/>
  <c r="O66" i="1"/>
  <c r="H66" i="1"/>
  <c r="J66" i="1" s="1"/>
  <c r="Q66" i="1" s="1"/>
  <c r="X66" i="1" s="1"/>
  <c r="AE66" i="1" s="1"/>
  <c r="AJ65" i="1"/>
  <c r="AC65" i="1"/>
  <c r="V65" i="1"/>
  <c r="Q65" i="1"/>
  <c r="X65" i="1" s="1"/>
  <c r="AE65" i="1" s="1"/>
  <c r="O65" i="1"/>
  <c r="AL65" i="1" s="1"/>
  <c r="J65" i="1"/>
  <c r="H65" i="1"/>
  <c r="AJ64" i="1"/>
  <c r="AC64" i="1"/>
  <c r="X64" i="1"/>
  <c r="AE64" i="1" s="1"/>
  <c r="V64" i="1"/>
  <c r="Q64" i="1"/>
  <c r="O64" i="1"/>
  <c r="J64" i="1"/>
  <c r="H64" i="1"/>
  <c r="AL64" i="1" s="1"/>
  <c r="AJ63" i="1"/>
  <c r="AC63" i="1"/>
  <c r="V63" i="1"/>
  <c r="O63" i="1"/>
  <c r="H63" i="1"/>
  <c r="AK62" i="1"/>
  <c r="AJ62" i="1"/>
  <c r="AI62" i="1"/>
  <c r="AH62" i="1"/>
  <c r="AG62" i="1"/>
  <c r="AF62" i="1"/>
  <c r="AB62" i="1"/>
  <c r="AB43" i="1" s="1"/>
  <c r="AA62" i="1"/>
  <c r="Z62" i="1"/>
  <c r="Y62" i="1"/>
  <c r="W62" i="1"/>
  <c r="V62" i="1"/>
  <c r="U62" i="1"/>
  <c r="T62" i="1"/>
  <c r="S62" i="1"/>
  <c r="R62" i="1"/>
  <c r="N62" i="1"/>
  <c r="M62" i="1"/>
  <c r="L62" i="1"/>
  <c r="K62" i="1"/>
  <c r="G62" i="1"/>
  <c r="F62" i="1"/>
  <c r="E62" i="1"/>
  <c r="D62" i="1"/>
  <c r="C62" i="1"/>
  <c r="B62" i="1"/>
  <c r="AK61" i="1"/>
  <c r="AJ61" i="1"/>
  <c r="AI61" i="1"/>
  <c r="AH61" i="1"/>
  <c r="AG61" i="1"/>
  <c r="AF61" i="1"/>
  <c r="AC61" i="1"/>
  <c r="U61" i="1"/>
  <c r="S61" i="1"/>
  <c r="R61" i="1"/>
  <c r="N61" i="1"/>
  <c r="L61" i="1"/>
  <c r="K61" i="1"/>
  <c r="G61" i="1"/>
  <c r="G43" i="1" s="1"/>
  <c r="F61" i="1"/>
  <c r="E61" i="1"/>
  <c r="D61" i="1"/>
  <c r="C61" i="1"/>
  <c r="B61" i="1"/>
  <c r="AK60" i="1"/>
  <c r="AJ60" i="1"/>
  <c r="AI60" i="1"/>
  <c r="AH60" i="1"/>
  <c r="AG60" i="1"/>
  <c r="AG43" i="1" s="1"/>
  <c r="AF60" i="1"/>
  <c r="AC60" i="1"/>
  <c r="W60" i="1"/>
  <c r="V60" i="1"/>
  <c r="U60" i="1"/>
  <c r="T60" i="1"/>
  <c r="S60" i="1"/>
  <c r="R60" i="1"/>
  <c r="R43" i="1" s="1"/>
  <c r="M60" i="1"/>
  <c r="L60" i="1"/>
  <c r="K60" i="1"/>
  <c r="F60" i="1"/>
  <c r="E60" i="1"/>
  <c r="D60" i="1"/>
  <c r="C60" i="1"/>
  <c r="B60" i="1"/>
  <c r="AK59" i="1"/>
  <c r="AJ59" i="1"/>
  <c r="AI59" i="1"/>
  <c r="AH59" i="1"/>
  <c r="AH43" i="1" s="1"/>
  <c r="AG59" i="1"/>
  <c r="AF59" i="1"/>
  <c r="AC59" i="1"/>
  <c r="W59" i="1"/>
  <c r="V59" i="1"/>
  <c r="U59" i="1"/>
  <c r="T59" i="1"/>
  <c r="S59" i="1"/>
  <c r="R59" i="1"/>
  <c r="M59" i="1"/>
  <c r="L59" i="1"/>
  <c r="K59" i="1"/>
  <c r="O59" i="1" s="1"/>
  <c r="F59" i="1"/>
  <c r="E59" i="1"/>
  <c r="D59" i="1"/>
  <c r="C59" i="1"/>
  <c r="B59" i="1"/>
  <c r="AJ58" i="1"/>
  <c r="AC58" i="1"/>
  <c r="V58" i="1"/>
  <c r="O58" i="1"/>
  <c r="H58" i="1"/>
  <c r="AJ57" i="1"/>
  <c r="AC57" i="1"/>
  <c r="V57" i="1"/>
  <c r="O57" i="1"/>
  <c r="H57" i="1"/>
  <c r="AL56" i="1"/>
  <c r="AJ56" i="1"/>
  <c r="AC56" i="1"/>
  <c r="V56" i="1"/>
  <c r="O56" i="1"/>
  <c r="J56" i="1"/>
  <c r="Q56" i="1" s="1"/>
  <c r="X56" i="1" s="1"/>
  <c r="AE56" i="1" s="1"/>
  <c r="H56" i="1"/>
  <c r="AJ55" i="1"/>
  <c r="AC55" i="1"/>
  <c r="V55" i="1"/>
  <c r="O55" i="1"/>
  <c r="H55" i="1"/>
  <c r="AJ54" i="1"/>
  <c r="AC54" i="1"/>
  <c r="V54" i="1"/>
  <c r="O54" i="1"/>
  <c r="H54" i="1"/>
  <c r="AJ53" i="1"/>
  <c r="AC53" i="1"/>
  <c r="V53" i="1"/>
  <c r="O53" i="1"/>
  <c r="H53" i="1"/>
  <c r="AJ52" i="1"/>
  <c r="AC52" i="1"/>
  <c r="V52" i="1"/>
  <c r="O52" i="1"/>
  <c r="AL52" i="1" s="1"/>
  <c r="J52" i="1"/>
  <c r="Q52" i="1" s="1"/>
  <c r="X52" i="1" s="1"/>
  <c r="AE52" i="1" s="1"/>
  <c r="H52" i="1"/>
  <c r="AJ51" i="1"/>
  <c r="AC51" i="1"/>
  <c r="V51" i="1"/>
  <c r="O51" i="1"/>
  <c r="H51" i="1"/>
  <c r="AL51" i="1" s="1"/>
  <c r="AJ50" i="1"/>
  <c r="AC50" i="1"/>
  <c r="V50" i="1"/>
  <c r="O50" i="1"/>
  <c r="H50" i="1"/>
  <c r="AJ49" i="1"/>
  <c r="AC49" i="1"/>
  <c r="V49" i="1"/>
  <c r="O49" i="1"/>
  <c r="H49" i="1"/>
  <c r="AJ48" i="1"/>
  <c r="AC48" i="1"/>
  <c r="V48" i="1"/>
  <c r="O48" i="1"/>
  <c r="AL48" i="1" s="1"/>
  <c r="J48" i="1"/>
  <c r="H48" i="1"/>
  <c r="J47" i="1"/>
  <c r="H47" i="1"/>
  <c r="AL47" i="1" s="1"/>
  <c r="AJ46" i="1"/>
  <c r="AC46" i="1"/>
  <c r="V46" i="1"/>
  <c r="O46" i="1"/>
  <c r="H46" i="1"/>
  <c r="AL46" i="1" s="1"/>
  <c r="AJ45" i="1"/>
  <c r="AJ43" i="1" s="1"/>
  <c r="AC45" i="1"/>
  <c r="V45" i="1"/>
  <c r="O45" i="1"/>
  <c r="J45" i="1"/>
  <c r="Q45" i="1" s="1"/>
  <c r="X45" i="1" s="1"/>
  <c r="AE45" i="1" s="1"/>
  <c r="H45" i="1"/>
  <c r="AL45" i="1" s="1"/>
  <c r="AJ44" i="1"/>
  <c r="AC44" i="1"/>
  <c r="V44" i="1"/>
  <c r="Q44" i="1"/>
  <c r="X44" i="1" s="1"/>
  <c r="O44" i="1"/>
  <c r="J44" i="1"/>
  <c r="H44" i="1"/>
  <c r="AD43" i="1"/>
  <c r="AA43" i="1"/>
  <c r="Z43" i="1"/>
  <c r="Y43" i="1"/>
  <c r="S43" i="1"/>
  <c r="P43" i="1"/>
  <c r="I43" i="1"/>
  <c r="AI42" i="1"/>
  <c r="AH42" i="1"/>
  <c r="AG42" i="1"/>
  <c r="AF42" i="1"/>
  <c r="AJ42" i="1" s="1"/>
  <c r="AB42" i="1"/>
  <c r="AA42" i="1"/>
  <c r="Z42" i="1"/>
  <c r="Y42" i="1"/>
  <c r="U42" i="1"/>
  <c r="T42" i="1"/>
  <c r="S42" i="1"/>
  <c r="R42" i="1"/>
  <c r="V42" i="1" s="1"/>
  <c r="N42" i="1"/>
  <c r="M42" i="1"/>
  <c r="L42" i="1"/>
  <c r="K42" i="1"/>
  <c r="G42" i="1"/>
  <c r="F42" i="1"/>
  <c r="E42" i="1"/>
  <c r="D42" i="1"/>
  <c r="P41" i="1"/>
  <c r="V40" i="1"/>
  <c r="O40" i="1"/>
  <c r="H40" i="1"/>
  <c r="AL40" i="1" s="1"/>
  <c r="AJ39" i="1"/>
  <c r="AC39" i="1"/>
  <c r="V39" i="1"/>
  <c r="O39" i="1"/>
  <c r="H39" i="1"/>
  <c r="AL39" i="1" s="1"/>
  <c r="AI38" i="1"/>
  <c r="AH38" i="1"/>
  <c r="AG38" i="1"/>
  <c r="AF38" i="1"/>
  <c r="AB38" i="1"/>
  <c r="AA38" i="1"/>
  <c r="Z38" i="1"/>
  <c r="Y38" i="1"/>
  <c r="U38" i="1"/>
  <c r="T38" i="1"/>
  <c r="S38" i="1"/>
  <c r="R38" i="1"/>
  <c r="N38" i="1"/>
  <c r="M38" i="1"/>
  <c r="L38" i="1"/>
  <c r="K38" i="1"/>
  <c r="G38" i="1"/>
  <c r="F38" i="1"/>
  <c r="E38" i="1"/>
  <c r="D38" i="1"/>
  <c r="AL37" i="1"/>
  <c r="H37" i="1"/>
  <c r="AL36" i="1"/>
  <c r="H36" i="1"/>
  <c r="AJ35" i="1"/>
  <c r="AC35" i="1"/>
  <c r="V35" i="1"/>
  <c r="O35" i="1"/>
  <c r="Q35" i="1" s="1"/>
  <c r="X35" i="1" s="1"/>
  <c r="H35" i="1"/>
  <c r="AJ34" i="1"/>
  <c r="AC34" i="1"/>
  <c r="V34" i="1"/>
  <c r="X34" i="1" s="1"/>
  <c r="O34" i="1"/>
  <c r="Q34" i="1" s="1"/>
  <c r="H34" i="1"/>
  <c r="AJ33" i="1"/>
  <c r="AC33" i="1"/>
  <c r="V33" i="1"/>
  <c r="O33" i="1"/>
  <c r="Q33" i="1" s="1"/>
  <c r="Q32" i="1" s="1"/>
  <c r="H33" i="1"/>
  <c r="AK32" i="1"/>
  <c r="AJ32" i="1"/>
  <c r="AI32" i="1"/>
  <c r="AH32" i="1"/>
  <c r="AG32" i="1"/>
  <c r="AF32" i="1"/>
  <c r="AE32" i="1"/>
  <c r="AD32" i="1"/>
  <c r="AB32" i="1"/>
  <c r="AA32" i="1"/>
  <c r="Z32" i="1"/>
  <c r="Y32" i="1"/>
  <c r="W32" i="1"/>
  <c r="U32" i="1"/>
  <c r="T32" i="1"/>
  <c r="S32" i="1"/>
  <c r="R32" i="1"/>
  <c r="P32" i="1"/>
  <c r="N32" i="1"/>
  <c r="M32" i="1"/>
  <c r="L32" i="1"/>
  <c r="K32" i="1"/>
  <c r="I32" i="1"/>
  <c r="H32" i="1"/>
  <c r="G32" i="1"/>
  <c r="F32" i="1"/>
  <c r="E32" i="1"/>
  <c r="D32" i="1"/>
  <c r="C32" i="1"/>
  <c r="C7" i="1" s="1"/>
  <c r="AL31" i="1"/>
  <c r="AC31" i="1"/>
  <c r="O31" i="1"/>
  <c r="AC30" i="1"/>
  <c r="O30" i="1"/>
  <c r="AL30" i="1" s="1"/>
  <c r="AC29" i="1"/>
  <c r="O29" i="1"/>
  <c r="AL28" i="1"/>
  <c r="AC28" i="1"/>
  <c r="O28" i="1"/>
  <c r="H28" i="1"/>
  <c r="AC27" i="1"/>
  <c r="O27" i="1"/>
  <c r="H27" i="1"/>
  <c r="AL26" i="1"/>
  <c r="AC26" i="1"/>
  <c r="O26" i="1"/>
  <c r="H26" i="1"/>
  <c r="AC25" i="1"/>
  <c r="O25" i="1"/>
  <c r="H25" i="1"/>
  <c r="AL25" i="1" s="1"/>
  <c r="AL24" i="1"/>
  <c r="H24" i="1"/>
  <c r="AC23" i="1"/>
  <c r="O23" i="1"/>
  <c r="H23" i="1"/>
  <c r="AL23" i="1" s="1"/>
  <c r="AL22" i="1"/>
  <c r="AC22" i="1"/>
  <c r="O22" i="1"/>
  <c r="H22" i="1"/>
  <c r="AI21" i="1"/>
  <c r="AH21" i="1"/>
  <c r="AG21" i="1"/>
  <c r="AF21" i="1"/>
  <c r="AC21" i="1"/>
  <c r="AB21" i="1"/>
  <c r="AA21" i="1"/>
  <c r="Z21" i="1"/>
  <c r="Y21" i="1"/>
  <c r="U21" i="1"/>
  <c r="T21" i="1"/>
  <c r="S21" i="1"/>
  <c r="R21" i="1"/>
  <c r="N21" i="1"/>
  <c r="M21" i="1"/>
  <c r="L21" i="1"/>
  <c r="K21" i="1"/>
  <c r="O21" i="1" s="1"/>
  <c r="G21" i="1"/>
  <c r="H21" i="1" s="1"/>
  <c r="F21" i="1"/>
  <c r="E21" i="1"/>
  <c r="D21" i="1"/>
  <c r="AJ20" i="1"/>
  <c r="AC20" i="1"/>
  <c r="V20" i="1"/>
  <c r="O20" i="1"/>
  <c r="H20" i="1"/>
  <c r="AL20" i="1" s="1"/>
  <c r="AJ19" i="1"/>
  <c r="AC19" i="1"/>
  <c r="V19" i="1"/>
  <c r="O19" i="1"/>
  <c r="H19" i="1"/>
  <c r="AL18" i="1"/>
  <c r="AJ18" i="1"/>
  <c r="AC18" i="1"/>
  <c r="V18" i="1"/>
  <c r="O18" i="1"/>
  <c r="H18" i="1"/>
  <c r="AL17" i="1"/>
  <c r="AJ17" i="1"/>
  <c r="AC17" i="1"/>
  <c r="V17" i="1"/>
  <c r="O17" i="1"/>
  <c r="H17" i="1"/>
  <c r="AJ16" i="1"/>
  <c r="AC16" i="1"/>
  <c r="V16" i="1"/>
  <c r="O16" i="1"/>
  <c r="H16" i="1"/>
  <c r="AJ15" i="1"/>
  <c r="AC15" i="1"/>
  <c r="V15" i="1"/>
  <c r="O15" i="1"/>
  <c r="H15" i="1"/>
  <c r="AL14" i="1"/>
  <c r="AJ14" i="1"/>
  <c r="AC14" i="1"/>
  <c r="V14" i="1"/>
  <c r="O14" i="1"/>
  <c r="H14" i="1"/>
  <c r="AL13" i="1"/>
  <c r="AJ13" i="1"/>
  <c r="AC13" i="1"/>
  <c r="AC9" i="1" s="1"/>
  <c r="V13" i="1"/>
  <c r="O13" i="1"/>
  <c r="H13" i="1"/>
  <c r="AJ12" i="1"/>
  <c r="AC12" i="1"/>
  <c r="V12" i="1"/>
  <c r="V9" i="1" s="1"/>
  <c r="O12" i="1"/>
  <c r="H12" i="1"/>
  <c r="AJ11" i="1"/>
  <c r="AC11" i="1"/>
  <c r="V11" i="1"/>
  <c r="O11" i="1"/>
  <c r="H11" i="1"/>
  <c r="AL10" i="1"/>
  <c r="AJ10" i="1"/>
  <c r="AC10" i="1"/>
  <c r="V10" i="1"/>
  <c r="O10" i="1"/>
  <c r="H10" i="1"/>
  <c r="H9" i="1" s="1"/>
  <c r="AK9" i="1"/>
  <c r="AJ9" i="1"/>
  <c r="AI9" i="1"/>
  <c r="AH9" i="1"/>
  <c r="AG9" i="1"/>
  <c r="AF9" i="1"/>
  <c r="AE9" i="1"/>
  <c r="AD9" i="1"/>
  <c r="AD7" i="1" s="1"/>
  <c r="AB9" i="1"/>
  <c r="AA9" i="1"/>
  <c r="Z9" i="1"/>
  <c r="Y9" i="1"/>
  <c r="X9" i="1"/>
  <c r="W9" i="1"/>
  <c r="W7" i="1" s="1"/>
  <c r="U9" i="1"/>
  <c r="T9" i="1"/>
  <c r="S9" i="1"/>
  <c r="R9" i="1"/>
  <c r="Q9" i="1"/>
  <c r="P9" i="1"/>
  <c r="N9" i="1"/>
  <c r="M9" i="1"/>
  <c r="L9" i="1"/>
  <c r="K9" i="1"/>
  <c r="J9" i="1"/>
  <c r="I9" i="1"/>
  <c r="G9" i="1"/>
  <c r="F9" i="1"/>
  <c r="E9" i="1"/>
  <c r="D9" i="1"/>
  <c r="C9" i="1"/>
  <c r="AI8" i="1"/>
  <c r="AI7" i="1" s="1"/>
  <c r="AH8" i="1"/>
  <c r="AH7" i="1" s="1"/>
  <c r="AG8" i="1"/>
  <c r="AF8" i="1"/>
  <c r="AB8" i="1"/>
  <c r="AA8" i="1"/>
  <c r="Z8" i="1"/>
  <c r="Z7" i="1" s="1"/>
  <c r="Y8" i="1"/>
  <c r="U8" i="1"/>
  <c r="T8" i="1"/>
  <c r="S8" i="1"/>
  <c r="R8" i="1"/>
  <c r="R7" i="1" s="1"/>
  <c r="N8" i="1"/>
  <c r="M8" i="1"/>
  <c r="L8" i="1"/>
  <c r="K8" i="1"/>
  <c r="G8" i="1"/>
  <c r="F8" i="1"/>
  <c r="E8" i="1"/>
  <c r="D8" i="1"/>
  <c r="AK7" i="1"/>
  <c r="Q7" i="1"/>
  <c r="P7" i="1"/>
  <c r="I7" i="1"/>
  <c r="V88" i="1" l="1"/>
  <c r="O75" i="1"/>
  <c r="H84" i="1"/>
  <c r="X72" i="2"/>
  <c r="AE72" i="2" s="1"/>
  <c r="AL59" i="2"/>
  <c r="AL83" i="2"/>
  <c r="D7" i="1"/>
  <c r="M43" i="1"/>
  <c r="D70" i="1"/>
  <c r="AL78" i="4"/>
  <c r="O80" i="1"/>
  <c r="O91" i="1"/>
  <c r="Q90" i="2"/>
  <c r="X90" i="2" s="1"/>
  <c r="AE90" i="2" s="1"/>
  <c r="O86" i="1"/>
  <c r="AL72" i="2"/>
  <c r="AB5" i="6"/>
  <c r="AL34" i="10"/>
  <c r="AL11" i="8"/>
  <c r="AL10" i="8" s="1"/>
  <c r="H10" i="8"/>
  <c r="H7" i="8" s="1"/>
  <c r="AE50" i="8"/>
  <c r="AE7" i="8" s="1"/>
  <c r="X50" i="8"/>
  <c r="X7" i="8" s="1"/>
  <c r="X75" i="4"/>
  <c r="AE75" i="4" s="1"/>
  <c r="J84" i="4"/>
  <c r="Q84" i="4" s="1"/>
  <c r="X84" i="4" s="1"/>
  <c r="AE84" i="4" s="1"/>
  <c r="AL81" i="4"/>
  <c r="J89" i="4"/>
  <c r="Q89" i="4" s="1"/>
  <c r="X89" i="4" s="1"/>
  <c r="AE89" i="4" s="1"/>
  <c r="AL80" i="4"/>
  <c r="R41" i="4"/>
  <c r="R5" i="4" s="1"/>
  <c r="AH5" i="4"/>
  <c r="AL33" i="4"/>
  <c r="AL83" i="4"/>
  <c r="J83" i="4"/>
  <c r="Q83" i="4" s="1"/>
  <c r="X83" i="4" s="1"/>
  <c r="AE83" i="4" s="1"/>
  <c r="AL22" i="4"/>
  <c r="Q81" i="4"/>
  <c r="X81" i="4" s="1"/>
  <c r="AE81" i="4" s="1"/>
  <c r="AF5" i="4"/>
  <c r="AL61" i="4"/>
  <c r="N41" i="4"/>
  <c r="N5" i="4" s="1"/>
  <c r="Q91" i="4"/>
  <c r="X91" i="4" s="1"/>
  <c r="AE91" i="4" s="1"/>
  <c r="Q85" i="4"/>
  <c r="X85" i="4" s="1"/>
  <c r="AE85" i="4" s="1"/>
  <c r="AC8" i="4"/>
  <c r="AL62" i="4"/>
  <c r="H70" i="4"/>
  <c r="AL91" i="4"/>
  <c r="AC41" i="4"/>
  <c r="X79" i="4"/>
  <c r="AE79" i="4" s="1"/>
  <c r="AJ8" i="4"/>
  <c r="AI5" i="4"/>
  <c r="X80" i="4"/>
  <c r="AE80" i="4" s="1"/>
  <c r="AL10" i="4"/>
  <c r="F41" i="4"/>
  <c r="F5" i="4" s="1"/>
  <c r="T41" i="4"/>
  <c r="T5" i="4" s="1"/>
  <c r="J82" i="4"/>
  <c r="AL92" i="4"/>
  <c r="AL73" i="4"/>
  <c r="AL87" i="4"/>
  <c r="D41" i="4"/>
  <c r="D5" i="4" s="1"/>
  <c r="G41" i="4"/>
  <c r="AE81" i="7"/>
  <c r="AE80" i="7" s="1"/>
  <c r="X80" i="7"/>
  <c r="AE47" i="7"/>
  <c r="AE6" i="7" s="1"/>
  <c r="X47" i="7"/>
  <c r="X6" i="7" s="1"/>
  <c r="X37" i="6"/>
  <c r="O48" i="6"/>
  <c r="AL37" i="6"/>
  <c r="AL22" i="6"/>
  <c r="AG41" i="1"/>
  <c r="H74" i="1"/>
  <c r="J74" i="1" s="1"/>
  <c r="H81" i="1"/>
  <c r="J81" i="1" s="1"/>
  <c r="H88" i="1"/>
  <c r="J88" i="1" s="1"/>
  <c r="H92" i="1"/>
  <c r="J92" i="1" s="1"/>
  <c r="T41" i="2"/>
  <c r="T4" i="2" s="1"/>
  <c r="O70" i="4"/>
  <c r="AJ41" i="4"/>
  <c r="Q61" i="5"/>
  <c r="X61" i="5" s="1"/>
  <c r="AE61" i="5" s="1"/>
  <c r="F7" i="1"/>
  <c r="O79" i="1"/>
  <c r="X88" i="4"/>
  <c r="AE88" i="4" s="1"/>
  <c r="AA7" i="1"/>
  <c r="V79" i="1"/>
  <c r="L70" i="1"/>
  <c r="H87" i="1"/>
  <c r="J87" i="1" s="1"/>
  <c r="X89" i="2"/>
  <c r="AE89" i="2" s="1"/>
  <c r="R41" i="2"/>
  <c r="Q73" i="4"/>
  <c r="X73" i="4" s="1"/>
  <c r="AE73" i="4" s="1"/>
  <c r="Q73" i="5"/>
  <c r="X73" i="5" s="1"/>
  <c r="AE73" i="5" s="1"/>
  <c r="AL80" i="6"/>
  <c r="V79" i="6"/>
  <c r="V46" i="6" s="1"/>
  <c r="O61" i="1"/>
  <c r="T70" i="1"/>
  <c r="H83" i="1"/>
  <c r="I70" i="1"/>
  <c r="H91" i="1"/>
  <c r="J91" i="1" s="1"/>
  <c r="Q91" i="1" s="1"/>
  <c r="M41" i="4"/>
  <c r="M5" i="4" s="1"/>
  <c r="AL72" i="4"/>
  <c r="AL82" i="4"/>
  <c r="AL88" i="4"/>
  <c r="AH4" i="1"/>
  <c r="AB7" i="1"/>
  <c r="AH41" i="1"/>
  <c r="H8" i="1"/>
  <c r="H7" i="1" s="1"/>
  <c r="Y41" i="1"/>
  <c r="D43" i="1"/>
  <c r="N43" i="1"/>
  <c r="V83" i="1"/>
  <c r="O84" i="1"/>
  <c r="V86" i="1"/>
  <c r="V90" i="1"/>
  <c r="U4" i="2"/>
  <c r="X85" i="2"/>
  <c r="AE85" i="2" s="1"/>
  <c r="J59" i="2"/>
  <c r="Q59" i="2" s="1"/>
  <c r="X59" i="2" s="1"/>
  <c r="AE59" i="2" s="1"/>
  <c r="X83" i="2"/>
  <c r="AE83" i="2" s="1"/>
  <c r="AE62" i="2"/>
  <c r="Q85" i="5"/>
  <c r="X85" i="5" s="1"/>
  <c r="AE85" i="5" s="1"/>
  <c r="E5" i="4"/>
  <c r="H48" i="6"/>
  <c r="H79" i="6"/>
  <c r="AC8" i="1"/>
  <c r="Z41" i="1"/>
  <c r="Z4" i="1" s="1"/>
  <c r="E70" i="1"/>
  <c r="H78" i="1"/>
  <c r="J78" i="1" s="1"/>
  <c r="O83" i="1"/>
  <c r="V85" i="1"/>
  <c r="O87" i="1"/>
  <c r="Q87" i="1" s="1"/>
  <c r="H90" i="1"/>
  <c r="AC43" i="2"/>
  <c r="AC41" i="2" s="1"/>
  <c r="K41" i="4"/>
  <c r="K5" i="4" s="1"/>
  <c r="AL75" i="5"/>
  <c r="AL85" i="4"/>
  <c r="O79" i="6"/>
  <c r="Q96" i="6"/>
  <c r="X96" i="6" s="1"/>
  <c r="AE96" i="6" s="1"/>
  <c r="F46" i="6"/>
  <c r="F5" i="6" s="1"/>
  <c r="AL98" i="6"/>
  <c r="AL64" i="6"/>
  <c r="S46" i="6"/>
  <c r="S5" i="6" s="1"/>
  <c r="D46" i="6"/>
  <c r="D5" i="6" s="1"/>
  <c r="AL66" i="6"/>
  <c r="AL91" i="6"/>
  <c r="AL90" i="6"/>
  <c r="Q98" i="6"/>
  <c r="X98" i="6" s="1"/>
  <c r="AE98" i="6" s="1"/>
  <c r="Q93" i="6"/>
  <c r="X93" i="6" s="1"/>
  <c r="AE93" i="6" s="1"/>
  <c r="AL81" i="6"/>
  <c r="U46" i="6"/>
  <c r="U5" i="6" s="1"/>
  <c r="Q97" i="6"/>
  <c r="X97" i="6" s="1"/>
  <c r="AE97" i="6" s="1"/>
  <c r="G46" i="6"/>
  <c r="G5" i="6" s="1"/>
  <c r="N46" i="6"/>
  <c r="N5" i="6" s="1"/>
  <c r="X99" i="6"/>
  <c r="AE99" i="6" s="1"/>
  <c r="M46" i="6"/>
  <c r="M5" i="6" s="1"/>
  <c r="AL87" i="6"/>
  <c r="AL97" i="6"/>
  <c r="Q86" i="6"/>
  <c r="X86" i="6" s="1"/>
  <c r="AE86" i="6" s="1"/>
  <c r="Q100" i="6"/>
  <c r="X100" i="6" s="1"/>
  <c r="AE100" i="6" s="1"/>
  <c r="Q66" i="6"/>
  <c r="X66" i="6" s="1"/>
  <c r="AE66" i="6" s="1"/>
  <c r="T46" i="6"/>
  <c r="T5" i="6" s="1"/>
  <c r="AL92" i="6"/>
  <c r="AL86" i="6"/>
  <c r="AL100" i="6"/>
  <c r="Q91" i="6"/>
  <c r="X91" i="6" s="1"/>
  <c r="AE91" i="6" s="1"/>
  <c r="R46" i="6"/>
  <c r="R5" i="6" s="1"/>
  <c r="AL89" i="6"/>
  <c r="AJ46" i="6"/>
  <c r="X84" i="6"/>
  <c r="AE84" i="6" s="1"/>
  <c r="Q92" i="6"/>
  <c r="X92" i="6" s="1"/>
  <c r="AE92" i="6" s="1"/>
  <c r="AH5" i="6"/>
  <c r="E46" i="6"/>
  <c r="E5" i="6" s="1"/>
  <c r="AL84" i="6"/>
  <c r="AJ8" i="6"/>
  <c r="AL67" i="6"/>
  <c r="Q87" i="6"/>
  <c r="X87" i="6" s="1"/>
  <c r="AE87" i="6" s="1"/>
  <c r="Q88" i="6"/>
  <c r="X88" i="6" s="1"/>
  <c r="AE88" i="6" s="1"/>
  <c r="Q94" i="6"/>
  <c r="X94" i="6" s="1"/>
  <c r="AE94" i="6" s="1"/>
  <c r="Y5" i="6"/>
  <c r="Q90" i="6"/>
  <c r="X90" i="6" s="1"/>
  <c r="AE90" i="6" s="1"/>
  <c r="AC46" i="6"/>
  <c r="AI5" i="6"/>
  <c r="Q65" i="6"/>
  <c r="X65" i="6" s="1"/>
  <c r="AE65" i="6" s="1"/>
  <c r="L46" i="6"/>
  <c r="L5" i="6" s="1"/>
  <c r="Q67" i="6"/>
  <c r="X67" i="6" s="1"/>
  <c r="AE67" i="6" s="1"/>
  <c r="AL9" i="6"/>
  <c r="AL101" i="6"/>
  <c r="AL99" i="6"/>
  <c r="AA5" i="6"/>
  <c r="AL88" i="6"/>
  <c r="AL82" i="6"/>
  <c r="AG5" i="6"/>
  <c r="AL96" i="6"/>
  <c r="Q81" i="6"/>
  <c r="X81" i="6" s="1"/>
  <c r="AE81" i="6" s="1"/>
  <c r="AL94" i="6"/>
  <c r="AL93" i="6"/>
  <c r="Z5" i="6"/>
  <c r="Q82" i="6"/>
  <c r="X82" i="6" s="1"/>
  <c r="AE82" i="6" s="1"/>
  <c r="V8" i="6"/>
  <c r="AC8" i="6"/>
  <c r="AL10" i="6"/>
  <c r="J83" i="6"/>
  <c r="Q83" i="6" s="1"/>
  <c r="X83" i="6" s="1"/>
  <c r="AE83" i="6" s="1"/>
  <c r="K46" i="6"/>
  <c r="K5" i="6" s="1"/>
  <c r="AL65" i="6"/>
  <c r="Q101" i="6"/>
  <c r="X101" i="6" s="1"/>
  <c r="AE101" i="6" s="1"/>
  <c r="J89" i="6"/>
  <c r="Q89" i="6" s="1"/>
  <c r="X89" i="6" s="1"/>
  <c r="AE89" i="6" s="1"/>
  <c r="H8" i="6"/>
  <c r="AF5" i="6"/>
  <c r="Q49" i="6"/>
  <c r="AL83" i="6"/>
  <c r="O8" i="6"/>
  <c r="Q80" i="6"/>
  <c r="AL47" i="6"/>
  <c r="J64" i="6"/>
  <c r="AC5" i="4"/>
  <c r="X78" i="4"/>
  <c r="AE78" i="4" s="1"/>
  <c r="V70" i="4"/>
  <c r="V41" i="4" s="1"/>
  <c r="S41" i="4"/>
  <c r="S5" i="4" s="1"/>
  <c r="Q90" i="4"/>
  <c r="X90" i="4" s="1"/>
  <c r="AE90" i="4" s="1"/>
  <c r="L41" i="4"/>
  <c r="L5" i="4" s="1"/>
  <c r="AE62" i="4"/>
  <c r="Q82" i="4"/>
  <c r="X82" i="4" s="1"/>
  <c r="AE82" i="4" s="1"/>
  <c r="X33" i="4"/>
  <c r="Z5" i="4"/>
  <c r="Q61" i="4"/>
  <c r="X61" i="4" s="1"/>
  <c r="AE61" i="4" s="1"/>
  <c r="Q87" i="4"/>
  <c r="X87" i="4" s="1"/>
  <c r="AE87" i="4" s="1"/>
  <c r="J92" i="4"/>
  <c r="Q92" i="4" s="1"/>
  <c r="X92" i="4" s="1"/>
  <c r="AE92" i="4" s="1"/>
  <c r="G5" i="4"/>
  <c r="X74" i="4"/>
  <c r="AE74" i="4" s="1"/>
  <c r="Q60" i="4"/>
  <c r="X60" i="4" s="1"/>
  <c r="AE60" i="4" s="1"/>
  <c r="V8" i="4"/>
  <c r="Q71" i="5"/>
  <c r="J70" i="5"/>
  <c r="AL9" i="4"/>
  <c r="H8" i="4"/>
  <c r="O43" i="4"/>
  <c r="O41" i="4" s="1"/>
  <c r="AE44" i="4"/>
  <c r="J59" i="4"/>
  <c r="Q59" i="4" s="1"/>
  <c r="X59" i="4" s="1"/>
  <c r="AE59" i="4" s="1"/>
  <c r="AL59" i="4"/>
  <c r="AL43" i="4" s="1"/>
  <c r="H43" i="4"/>
  <c r="H4" i="4" s="1"/>
  <c r="AL71" i="4"/>
  <c r="AL42" i="4"/>
  <c r="Q71" i="4"/>
  <c r="O8" i="4"/>
  <c r="G4" i="2"/>
  <c r="O7" i="2"/>
  <c r="E7" i="1"/>
  <c r="O38" i="1"/>
  <c r="Q84" i="3"/>
  <c r="X84" i="3" s="1"/>
  <c r="AE84" i="3" s="1"/>
  <c r="AL82" i="3"/>
  <c r="Q32" i="3"/>
  <c r="AL32" i="3"/>
  <c r="Q85" i="3"/>
  <c r="X85" i="3" s="1"/>
  <c r="AE85" i="3" s="1"/>
  <c r="AL89" i="3"/>
  <c r="X32" i="3"/>
  <c r="Q82" i="3"/>
  <c r="X82" i="3" s="1"/>
  <c r="AE82" i="3" s="1"/>
  <c r="Q87" i="3"/>
  <c r="AE87" i="3" s="1"/>
  <c r="AL38" i="3"/>
  <c r="Q61" i="3"/>
  <c r="X61" i="3" s="1"/>
  <c r="AE61" i="3" s="1"/>
  <c r="AL21" i="3"/>
  <c r="AL60" i="3"/>
  <c r="AL73" i="3"/>
  <c r="AL88" i="3"/>
  <c r="Q91" i="3"/>
  <c r="X91" i="3" s="1"/>
  <c r="AE91" i="3" s="1"/>
  <c r="AL81" i="3"/>
  <c r="Q77" i="3"/>
  <c r="X77" i="3" s="1"/>
  <c r="AE77" i="3" s="1"/>
  <c r="AL87" i="3"/>
  <c r="Q60" i="3"/>
  <c r="X60" i="3" s="1"/>
  <c r="AE60" i="3" s="1"/>
  <c r="AL78" i="3"/>
  <c r="Q90" i="3"/>
  <c r="X90" i="3" s="1"/>
  <c r="AE90" i="3" s="1"/>
  <c r="AL85" i="3"/>
  <c r="Q92" i="3"/>
  <c r="X92" i="3" s="1"/>
  <c r="AE92" i="3" s="1"/>
  <c r="Q73" i="3"/>
  <c r="X73" i="3" s="1"/>
  <c r="AE73" i="3" s="1"/>
  <c r="AL80" i="3"/>
  <c r="AL77" i="3"/>
  <c r="X75" i="3"/>
  <c r="AE75" i="3" s="1"/>
  <c r="AL62" i="3"/>
  <c r="AL59" i="3"/>
  <c r="J78" i="3"/>
  <c r="Q78" i="3" s="1"/>
  <c r="X78" i="3" s="1"/>
  <c r="AE78" i="3" s="1"/>
  <c r="J81" i="3"/>
  <c r="Q81" i="3" s="1"/>
  <c r="X81" i="3" s="1"/>
  <c r="AE81" i="3" s="1"/>
  <c r="Q79" i="3"/>
  <c r="X79" i="3" s="1"/>
  <c r="AE79" i="3" s="1"/>
  <c r="Q83" i="3"/>
  <c r="X83" i="3" s="1"/>
  <c r="AE83" i="3" s="1"/>
  <c r="Q89" i="3"/>
  <c r="X89" i="3" s="1"/>
  <c r="AE89" i="3" s="1"/>
  <c r="X88" i="3"/>
  <c r="AE88" i="3" s="1"/>
  <c r="Q80" i="3"/>
  <c r="X80" i="3" s="1"/>
  <c r="AE80" i="3" s="1"/>
  <c r="AL90" i="3"/>
  <c r="AL91" i="3"/>
  <c r="AL84" i="3"/>
  <c r="AL83" i="3"/>
  <c r="AL75" i="3"/>
  <c r="AL79" i="3"/>
  <c r="V4" i="3"/>
  <c r="AA4" i="3"/>
  <c r="Q86" i="3"/>
  <c r="X86" i="3" s="1"/>
  <c r="AE86" i="3" s="1"/>
  <c r="F4" i="2"/>
  <c r="D4" i="2"/>
  <c r="AJ41" i="2"/>
  <c r="AJ4" i="2" s="1"/>
  <c r="S4" i="2"/>
  <c r="N4" i="3"/>
  <c r="AL92" i="3"/>
  <c r="AL71" i="3"/>
  <c r="J71" i="3"/>
  <c r="AL72" i="3"/>
  <c r="J72" i="3"/>
  <c r="Q72" i="3" s="1"/>
  <c r="X72" i="3" s="1"/>
  <c r="AE72" i="3" s="1"/>
  <c r="K4" i="3"/>
  <c r="Q59" i="3"/>
  <c r="X59" i="3" s="1"/>
  <c r="AE59" i="3" s="1"/>
  <c r="Q62" i="3"/>
  <c r="X62" i="3" s="1"/>
  <c r="AE62" i="3" s="1"/>
  <c r="Q44" i="3"/>
  <c r="AL61" i="3"/>
  <c r="J74" i="3"/>
  <c r="Q74" i="3" s="1"/>
  <c r="X74" i="3" s="1"/>
  <c r="AE74" i="3" s="1"/>
  <c r="AL74" i="3"/>
  <c r="AC4" i="3"/>
  <c r="R4" i="3"/>
  <c r="AJ4" i="3"/>
  <c r="S4" i="3"/>
  <c r="AL43" i="2"/>
  <c r="K4" i="2"/>
  <c r="X77" i="2"/>
  <c r="AE77" i="2" s="1"/>
  <c r="R4" i="2"/>
  <c r="AC7" i="2"/>
  <c r="O43" i="2"/>
  <c r="E4" i="2"/>
  <c r="AL42" i="2"/>
  <c r="V7" i="2"/>
  <c r="H43" i="2"/>
  <c r="H7" i="2"/>
  <c r="AL8" i="2"/>
  <c r="O70" i="2"/>
  <c r="J74" i="2"/>
  <c r="Q74" i="2" s="1"/>
  <c r="X74" i="2" s="1"/>
  <c r="AE74" i="2" s="1"/>
  <c r="AL74" i="2"/>
  <c r="AL70" i="2" s="1"/>
  <c r="Q44" i="2"/>
  <c r="J43" i="2"/>
  <c r="V70" i="2"/>
  <c r="V41" i="2" s="1"/>
  <c r="Q61" i="2"/>
  <c r="X61" i="2" s="1"/>
  <c r="AE61" i="2" s="1"/>
  <c r="Q71" i="2"/>
  <c r="Q60" i="2"/>
  <c r="X60" i="2" s="1"/>
  <c r="AE60" i="2" s="1"/>
  <c r="AL21" i="2"/>
  <c r="AA4" i="2"/>
  <c r="O74" i="1"/>
  <c r="V81" i="1"/>
  <c r="V92" i="1"/>
  <c r="W43" i="1"/>
  <c r="W41" i="1" s="1"/>
  <c r="AC62" i="1"/>
  <c r="H72" i="1"/>
  <c r="J72" i="1" s="1"/>
  <c r="O78" i="1"/>
  <c r="Q78" i="1" s="1"/>
  <c r="V80" i="1"/>
  <c r="F43" i="1"/>
  <c r="H71" i="1"/>
  <c r="V82" i="1"/>
  <c r="H85" i="1"/>
  <c r="J85" i="1" s="1"/>
  <c r="H89" i="1"/>
  <c r="M7" i="1"/>
  <c r="V61" i="1"/>
  <c r="V43" i="1" s="1"/>
  <c r="V72" i="1"/>
  <c r="Q75" i="1"/>
  <c r="H77" i="1"/>
  <c r="H79" i="1"/>
  <c r="J79" i="1" s="1"/>
  <c r="Q79" i="1" s="1"/>
  <c r="X79" i="1" s="1"/>
  <c r="AE79" i="1" s="1"/>
  <c r="H80" i="1"/>
  <c r="O82" i="1"/>
  <c r="H86" i="1"/>
  <c r="J86" i="1" s="1"/>
  <c r="Q86" i="1" s="1"/>
  <c r="X86" i="1" s="1"/>
  <c r="AE86" i="1" s="1"/>
  <c r="V87" i="1"/>
  <c r="AL87" i="1" s="1"/>
  <c r="V89" i="1"/>
  <c r="N7" i="1"/>
  <c r="R70" i="1"/>
  <c r="V78" i="1"/>
  <c r="O81" i="1"/>
  <c r="Q81" i="1" s="1"/>
  <c r="X81" i="1" s="1"/>
  <c r="AE81" i="1" s="1"/>
  <c r="O92" i="1"/>
  <c r="Q92" i="1" s="1"/>
  <c r="X92" i="1" s="1"/>
  <c r="AE92" i="1" s="1"/>
  <c r="H60" i="1"/>
  <c r="J60" i="1" s="1"/>
  <c r="T43" i="1"/>
  <c r="T41" i="1" s="1"/>
  <c r="AI43" i="1"/>
  <c r="AI41" i="1" s="1"/>
  <c r="AI4" i="1" s="1"/>
  <c r="V73" i="1"/>
  <c r="AL76" i="1"/>
  <c r="O77" i="1"/>
  <c r="F70" i="1"/>
  <c r="O85" i="1"/>
  <c r="AL85" i="1" s="1"/>
  <c r="U70" i="1"/>
  <c r="AA41" i="1"/>
  <c r="AB41" i="1"/>
  <c r="AB4" i="1" s="1"/>
  <c r="AF43" i="1"/>
  <c r="AF41" i="1" s="1"/>
  <c r="H62" i="1"/>
  <c r="J62" i="1" s="1"/>
  <c r="H73" i="1"/>
  <c r="V74" i="1"/>
  <c r="V77" i="1"/>
  <c r="H82" i="1"/>
  <c r="O88" i="1"/>
  <c r="Q88" i="1" s="1"/>
  <c r="X88" i="1" s="1"/>
  <c r="AE88" i="1" s="1"/>
  <c r="O89" i="1"/>
  <c r="O90" i="1"/>
  <c r="V91" i="1"/>
  <c r="V38" i="1"/>
  <c r="AL38" i="1"/>
  <c r="AJ38" i="1"/>
  <c r="AC38" i="1"/>
  <c r="H38" i="1"/>
  <c r="V32" i="1"/>
  <c r="Y7" i="1"/>
  <c r="AL16" i="1"/>
  <c r="AL29" i="1"/>
  <c r="AC32" i="1"/>
  <c r="AJ41" i="1"/>
  <c r="AL44" i="1"/>
  <c r="AL55" i="1"/>
  <c r="AK43" i="1"/>
  <c r="AK41" i="1" s="1"/>
  <c r="L43" i="1"/>
  <c r="K70" i="1"/>
  <c r="AL84" i="1"/>
  <c r="X33" i="1"/>
  <c r="X32" i="1" s="1"/>
  <c r="O60" i="1"/>
  <c r="K43" i="1"/>
  <c r="V8" i="1"/>
  <c r="S7" i="1"/>
  <c r="AF7" i="1"/>
  <c r="AJ8" i="1"/>
  <c r="AL19" i="1"/>
  <c r="AL27" i="1"/>
  <c r="AE44" i="1"/>
  <c r="AL50" i="1"/>
  <c r="H61" i="1"/>
  <c r="AL63" i="1"/>
  <c r="J77" i="1"/>
  <c r="J90" i="1"/>
  <c r="Q90" i="1" s="1"/>
  <c r="X90" i="1" s="1"/>
  <c r="AE90" i="1" s="1"/>
  <c r="O9" i="1"/>
  <c r="AG7" i="1"/>
  <c r="I41" i="1"/>
  <c r="AL54" i="1"/>
  <c r="J89" i="1"/>
  <c r="Q89" i="1" s="1"/>
  <c r="X89" i="1" s="1"/>
  <c r="AE89" i="1" s="1"/>
  <c r="C43" i="1"/>
  <c r="C41" i="1" s="1"/>
  <c r="G7" i="1"/>
  <c r="T7" i="1"/>
  <c r="AL12" i="1"/>
  <c r="U7" i="1"/>
  <c r="AL15" i="1"/>
  <c r="D41" i="1"/>
  <c r="D4" i="1" s="1"/>
  <c r="H42" i="1"/>
  <c r="O42" i="1"/>
  <c r="J49" i="1"/>
  <c r="Q49" i="1" s="1"/>
  <c r="X49" i="1" s="1"/>
  <c r="AE49" i="1" s="1"/>
  <c r="AL49" i="1"/>
  <c r="AL58" i="1"/>
  <c r="O62" i="1"/>
  <c r="AL62" i="1" s="1"/>
  <c r="M70" i="1"/>
  <c r="M41" i="1" s="1"/>
  <c r="J71" i="1"/>
  <c r="AL79" i="1"/>
  <c r="AL80" i="1"/>
  <c r="J80" i="1"/>
  <c r="Q80" i="1" s="1"/>
  <c r="X80" i="1" s="1"/>
  <c r="AE80" i="1" s="1"/>
  <c r="J53" i="1"/>
  <c r="Q53" i="1" s="1"/>
  <c r="X53" i="1" s="1"/>
  <c r="AE53" i="1" s="1"/>
  <c r="AL53" i="1"/>
  <c r="AL66" i="1"/>
  <c r="E43" i="1"/>
  <c r="E41" i="1" s="1"/>
  <c r="H59" i="1"/>
  <c r="L7" i="1"/>
  <c r="AL11" i="1"/>
  <c r="AL9" i="1" s="1"/>
  <c r="V21" i="1"/>
  <c r="AL21" i="1" s="1"/>
  <c r="AJ21" i="1"/>
  <c r="Q48" i="1"/>
  <c r="X48" i="1" s="1"/>
  <c r="AE48" i="1" s="1"/>
  <c r="AL57" i="1"/>
  <c r="J57" i="1"/>
  <c r="Q57" i="1" s="1"/>
  <c r="X57" i="1" s="1"/>
  <c r="AE57" i="1" s="1"/>
  <c r="U43" i="1"/>
  <c r="S70" i="1"/>
  <c r="S41" i="1" s="1"/>
  <c r="V75" i="1"/>
  <c r="AL83" i="1"/>
  <c r="J83" i="1"/>
  <c r="Q83" i="1" s="1"/>
  <c r="X83" i="1" s="1"/>
  <c r="AE83" i="1" s="1"/>
  <c r="AL92" i="1"/>
  <c r="O8" i="1"/>
  <c r="K7" i="1"/>
  <c r="AC43" i="1"/>
  <c r="N70" i="1"/>
  <c r="J84" i="1"/>
  <c r="Q84" i="1" s="1"/>
  <c r="X84" i="1" s="1"/>
  <c r="AE84" i="1" s="1"/>
  <c r="AL33" i="1"/>
  <c r="AL34" i="1"/>
  <c r="AL35" i="1"/>
  <c r="R41" i="1"/>
  <c r="R4" i="1" s="1"/>
  <c r="AC42" i="1"/>
  <c r="J46" i="1"/>
  <c r="Q46" i="1" s="1"/>
  <c r="X46" i="1" s="1"/>
  <c r="AE46" i="1" s="1"/>
  <c r="J63" i="1"/>
  <c r="Q63" i="1" s="1"/>
  <c r="X63" i="1" s="1"/>
  <c r="AE63" i="1" s="1"/>
  <c r="J67" i="1"/>
  <c r="Q67" i="1" s="1"/>
  <c r="X67" i="1" s="1"/>
  <c r="AE67" i="1" s="1"/>
  <c r="G70" i="1"/>
  <c r="G41" i="1" s="1"/>
  <c r="J76" i="1"/>
  <c r="Q76" i="1" s="1"/>
  <c r="X76" i="1" s="1"/>
  <c r="AE76" i="1" s="1"/>
  <c r="O32" i="1"/>
  <c r="AL32" i="1" s="1"/>
  <c r="J50" i="1"/>
  <c r="Q50" i="1" s="1"/>
  <c r="X50" i="1" s="1"/>
  <c r="AE50" i="1" s="1"/>
  <c r="J54" i="1"/>
  <c r="Q54" i="1" s="1"/>
  <c r="X54" i="1" s="1"/>
  <c r="AE54" i="1" s="1"/>
  <c r="J58" i="1"/>
  <c r="Q58" i="1" s="1"/>
  <c r="X58" i="1" s="1"/>
  <c r="AE58" i="1" s="1"/>
  <c r="V71" i="1"/>
  <c r="O72" i="1"/>
  <c r="O70" i="1" s="1"/>
  <c r="J68" i="1"/>
  <c r="Q68" i="1" s="1"/>
  <c r="X68" i="1" s="1"/>
  <c r="AE68" i="1" s="1"/>
  <c r="J51" i="1"/>
  <c r="Q51" i="1" s="1"/>
  <c r="X51" i="1" s="1"/>
  <c r="AE51" i="1" s="1"/>
  <c r="J55" i="1"/>
  <c r="Q55" i="1" s="1"/>
  <c r="X55" i="1" s="1"/>
  <c r="AE55" i="1" s="1"/>
  <c r="AA4" i="1" l="1"/>
  <c r="AJ5" i="4"/>
  <c r="F41" i="1"/>
  <c r="F4" i="1" s="1"/>
  <c r="AL74" i="1"/>
  <c r="AL90" i="1"/>
  <c r="X91" i="1"/>
  <c r="AE91" i="1" s="1"/>
  <c r="X78" i="1"/>
  <c r="AE78" i="1" s="1"/>
  <c r="X87" i="1"/>
  <c r="AE87" i="1" s="1"/>
  <c r="AL82" i="1"/>
  <c r="AL33" i="10"/>
  <c r="AL5" i="8"/>
  <c r="AL7" i="8"/>
  <c r="H41" i="4"/>
  <c r="AL8" i="4"/>
  <c r="AL48" i="6"/>
  <c r="K41" i="1"/>
  <c r="AL70" i="4"/>
  <c r="AC41" i="1"/>
  <c r="N41" i="1"/>
  <c r="N4" i="1" s="1"/>
  <c r="X75" i="1"/>
  <c r="AE75" i="1" s="1"/>
  <c r="Q77" i="1"/>
  <c r="X77" i="1" s="1"/>
  <c r="AE77" i="1" s="1"/>
  <c r="AF4" i="1"/>
  <c r="L41" i="1"/>
  <c r="L4" i="1" s="1"/>
  <c r="Y4" i="1"/>
  <c r="AL81" i="1"/>
  <c r="Q85" i="1"/>
  <c r="X85" i="1" s="1"/>
  <c r="AE85" i="1" s="1"/>
  <c r="AL79" i="6"/>
  <c r="AL73" i="1"/>
  <c r="AL88" i="1"/>
  <c r="AL77" i="1"/>
  <c r="AL86" i="1"/>
  <c r="AL61" i="1"/>
  <c r="AL91" i="1"/>
  <c r="J70" i="2"/>
  <c r="J41" i="2" s="1"/>
  <c r="J4" i="2" s="1"/>
  <c r="Q64" i="6"/>
  <c r="J48" i="6"/>
  <c r="J79" i="6"/>
  <c r="H70" i="1"/>
  <c r="AL60" i="1"/>
  <c r="T4" i="1"/>
  <c r="AL8" i="1"/>
  <c r="AG4" i="1"/>
  <c r="AL89" i="1"/>
  <c r="J70" i="4"/>
  <c r="Q79" i="6"/>
  <c r="H46" i="6"/>
  <c r="H5" i="6" s="1"/>
  <c r="AC5" i="6"/>
  <c r="O46" i="6"/>
  <c r="AJ5" i="6"/>
  <c r="V5" i="6"/>
  <c r="AL8" i="6"/>
  <c r="X80" i="6"/>
  <c r="X79" i="6" s="1"/>
  <c r="X49" i="6"/>
  <c r="AL41" i="4"/>
  <c r="AL5" i="4" s="1"/>
  <c r="O5" i="4"/>
  <c r="X43" i="4"/>
  <c r="V5" i="4"/>
  <c r="J43" i="4"/>
  <c r="AE43" i="4"/>
  <c r="X71" i="5"/>
  <c r="Q70" i="5"/>
  <c r="H5" i="4"/>
  <c r="Q43" i="4"/>
  <c r="X71" i="4"/>
  <c r="Q70" i="4"/>
  <c r="M4" i="1"/>
  <c r="E4" i="1"/>
  <c r="AC7" i="1"/>
  <c r="O4" i="3"/>
  <c r="AL7" i="2"/>
  <c r="O41" i="2"/>
  <c r="O4" i="2" s="1"/>
  <c r="Q71" i="3"/>
  <c r="J70" i="3"/>
  <c r="J4" i="3" s="1"/>
  <c r="H4" i="3"/>
  <c r="X44" i="3"/>
  <c r="AC4" i="2"/>
  <c r="Q43" i="2"/>
  <c r="X44" i="2"/>
  <c r="H3" i="2"/>
  <c r="H41" i="2"/>
  <c r="V4" i="2"/>
  <c r="X71" i="2"/>
  <c r="Q70" i="2"/>
  <c r="V70" i="1"/>
  <c r="V41" i="1" s="1"/>
  <c r="AL72" i="1"/>
  <c r="H43" i="1"/>
  <c r="H3" i="1" s="1"/>
  <c r="J82" i="1"/>
  <c r="Q82" i="1" s="1"/>
  <c r="X82" i="1" s="1"/>
  <c r="AE82" i="1" s="1"/>
  <c r="O43" i="1"/>
  <c r="O41" i="1" s="1"/>
  <c r="AL78" i="1"/>
  <c r="U41" i="1"/>
  <c r="U4" i="1" s="1"/>
  <c r="J73" i="1"/>
  <c r="Q73" i="1" s="1"/>
  <c r="X73" i="1" s="1"/>
  <c r="AE73" i="1" s="1"/>
  <c r="AC4" i="1"/>
  <c r="Q74" i="1"/>
  <c r="X74" i="1" s="1"/>
  <c r="AE74" i="1" s="1"/>
  <c r="AL7" i="1"/>
  <c r="Q60" i="1"/>
  <c r="X60" i="1" s="1"/>
  <c r="AE60" i="1" s="1"/>
  <c r="Q72" i="1"/>
  <c r="X72" i="1" s="1"/>
  <c r="AE72" i="1" s="1"/>
  <c r="AJ7" i="1"/>
  <c r="AJ4" i="1" s="1"/>
  <c r="AL75" i="1"/>
  <c r="S4" i="1"/>
  <c r="AL71" i="1"/>
  <c r="J59" i="1"/>
  <c r="Q59" i="1" s="1"/>
  <c r="X59" i="1" s="1"/>
  <c r="AE59" i="1" s="1"/>
  <c r="AL59" i="1"/>
  <c r="G4" i="1"/>
  <c r="V7" i="1"/>
  <c r="J61" i="1"/>
  <c r="Q61" i="1" s="1"/>
  <c r="X61" i="1" s="1"/>
  <c r="AE61" i="1" s="1"/>
  <c r="K4" i="1"/>
  <c r="Q71" i="1"/>
  <c r="O7" i="1"/>
  <c r="AL42" i="1"/>
  <c r="Q62" i="1"/>
  <c r="X62" i="1" s="1"/>
  <c r="AE62" i="1" s="1"/>
  <c r="AL43" i="1" l="1"/>
  <c r="H41" i="1"/>
  <c r="H4" i="1" s="1"/>
  <c r="AL32" i="10"/>
  <c r="X64" i="6"/>
  <c r="Q48" i="6"/>
  <c r="Q46" i="6" s="1"/>
  <c r="Q5" i="6" s="1"/>
  <c r="J41" i="4"/>
  <c r="J5" i="4" s="1"/>
  <c r="AL70" i="1"/>
  <c r="AL46" i="6"/>
  <c r="O5" i="6"/>
  <c r="J46" i="6"/>
  <c r="J5" i="6" s="1"/>
  <c r="AE80" i="6"/>
  <c r="AE79" i="6" s="1"/>
  <c r="AE49" i="6"/>
  <c r="X70" i="5"/>
  <c r="AE71" i="5"/>
  <c r="AE70" i="5" s="1"/>
  <c r="X70" i="4"/>
  <c r="X41" i="4" s="1"/>
  <c r="X5" i="4" s="1"/>
  <c r="AE71" i="4"/>
  <c r="AE70" i="4" s="1"/>
  <c r="AE41" i="4" s="1"/>
  <c r="AE5" i="4" s="1"/>
  <c r="Q41" i="4"/>
  <c r="Q5" i="4" s="1"/>
  <c r="AL4" i="3"/>
  <c r="AL41" i="2"/>
  <c r="AL4" i="2" s="1"/>
  <c r="Q41" i="2"/>
  <c r="Q4" i="2" s="1"/>
  <c r="H4" i="2"/>
  <c r="AE44" i="3"/>
  <c r="X71" i="3"/>
  <c r="Q70" i="3"/>
  <c r="Q4" i="3" s="1"/>
  <c r="AE44" i="2"/>
  <c r="AE43" i="2" s="1"/>
  <c r="X43" i="2"/>
  <c r="X70" i="2"/>
  <c r="AE71" i="2"/>
  <c r="AE70" i="2" s="1"/>
  <c r="AE43" i="1"/>
  <c r="V4" i="1"/>
  <c r="J70" i="1"/>
  <c r="AL41" i="1"/>
  <c r="AL4" i="1" s="1"/>
  <c r="Q43" i="1"/>
  <c r="O4" i="1"/>
  <c r="X43" i="1"/>
  <c r="X71" i="1"/>
  <c r="Q70" i="1"/>
  <c r="J43" i="1"/>
  <c r="Q41" i="1" l="1"/>
  <c r="Q4" i="1" s="1"/>
  <c r="AL31" i="10"/>
  <c r="AE64" i="6"/>
  <c r="AE48" i="6" s="1"/>
  <c r="X48" i="6"/>
  <c r="X46" i="6" s="1"/>
  <c r="X5" i="6" s="1"/>
  <c r="AL5" i="6"/>
  <c r="AL3" i="6"/>
  <c r="AE46" i="6"/>
  <c r="AE5" i="6" s="1"/>
  <c r="AE71" i="3"/>
  <c r="AE70" i="3" s="1"/>
  <c r="AE4" i="3" s="1"/>
  <c r="X70" i="3"/>
  <c r="X4" i="3" s="1"/>
  <c r="X41" i="2"/>
  <c r="X4" i="2" s="1"/>
  <c r="AE41" i="2"/>
  <c r="AE4" i="2" s="1"/>
  <c r="J41" i="1"/>
  <c r="J4" i="1" s="1"/>
  <c r="AE71" i="1"/>
  <c r="AE70" i="1" s="1"/>
  <c r="AE41" i="1" s="1"/>
  <c r="AE4" i="1" s="1"/>
  <c r="X70" i="1"/>
  <c r="X41" i="1" s="1"/>
  <c r="X4" i="1" s="1"/>
  <c r="AL30" i="10" l="1"/>
  <c r="AL29" i="10" l="1"/>
  <c r="AL28" i="10" l="1"/>
  <c r="AL27" i="10" l="1"/>
  <c r="AL26" i="10" l="1"/>
  <c r="AL24" i="10" l="1"/>
  <c r="AL23" i="10" l="1"/>
  <c r="AL22" i="10" l="1"/>
  <c r="AL21" i="10" l="1"/>
  <c r="AL20" i="10" l="1"/>
  <c r="AL19" i="10" l="1"/>
  <c r="AL18" i="10" l="1"/>
  <c r="AL17" i="10" l="1"/>
  <c r="AL16" i="10" l="1"/>
  <c r="AL15" i="10" l="1"/>
  <c r="AL14" i="10" l="1"/>
  <c r="AC12" i="10" l="1"/>
  <c r="AC10" i="10" s="1"/>
  <c r="AL13" i="10"/>
  <c r="AL12" i="10" s="1"/>
  <c r="AL10" i="10" s="1"/>
  <c r="AL5" i="10" l="1"/>
  <c r="AL7"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Eglė Alonderienė</author>
  </authors>
  <commentList>
    <comment ref="H41" authorId="0" shapeId="0" xr:uid="{C5EECD85-A41E-4ECF-A2BC-7544F808C488}">
      <text>
        <r>
          <rPr>
            <b/>
            <sz val="9"/>
            <color indexed="81"/>
            <rFont val="Tahoma"/>
            <family val="2"/>
            <charset val="186"/>
          </rPr>
          <t>Eglė Alonderienė:</t>
        </r>
        <r>
          <rPr>
            <sz val="9"/>
            <color indexed="81"/>
            <rFont val="Tahoma"/>
            <family val="2"/>
            <charset val="186"/>
          </rPr>
          <t xml:space="preserve">
70 tūkst. Savivaldybės lėšos</t>
        </r>
      </text>
    </comment>
    <comment ref="H48" authorId="0" shapeId="0" xr:uid="{3D0151AE-F4FB-4D2B-8FA2-E4CC75476FB0}">
      <text>
        <r>
          <rPr>
            <b/>
            <sz val="9"/>
            <color indexed="81"/>
            <rFont val="Tahoma"/>
            <family val="2"/>
            <charset val="186"/>
          </rPr>
          <t>Eglė Alonderienė:</t>
        </r>
        <r>
          <rPr>
            <sz val="9"/>
            <color indexed="81"/>
            <rFont val="Tahoma"/>
            <family val="2"/>
            <charset val="186"/>
          </rPr>
          <t xml:space="preserve">
40 tūkst.Eur įmonės, 55 tūkst.Eur savivaldybės</t>
        </r>
      </text>
    </comment>
    <comment ref="B67" authorId="0" shapeId="0" xr:uid="{65D88A35-D533-44D3-BEFD-654F88CEA92A}">
      <text>
        <r>
          <rPr>
            <b/>
            <sz val="9"/>
            <color indexed="81"/>
            <rFont val="Tahoma"/>
            <family val="2"/>
            <charset val="186"/>
          </rPr>
          <t>Eglė Alonderienė:</t>
        </r>
        <r>
          <rPr>
            <sz val="9"/>
            <color indexed="81"/>
            <rFont val="Tahoma"/>
            <family val="2"/>
            <charset val="186"/>
          </rPr>
          <t xml:space="preserve">
Kartu su vandens padaliniu</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Eglė Alonderienė</author>
  </authors>
  <commentList>
    <comment ref="O25" authorId="0" shapeId="0" xr:uid="{AD9CA52F-713A-4F0C-A08E-EB8F464E8CB4}">
      <text>
        <r>
          <rPr>
            <b/>
            <sz val="9"/>
            <color indexed="81"/>
            <rFont val="Tahoma"/>
            <family val="2"/>
            <charset val="186"/>
          </rPr>
          <t>Eglė Alonderienė:</t>
        </r>
        <r>
          <rPr>
            <sz val="9"/>
            <color indexed="81"/>
            <rFont val="Tahoma"/>
            <family val="2"/>
            <charset val="186"/>
          </rPr>
          <t xml:space="preserve">
Perkelta iš 2023 m.</t>
        </r>
      </text>
    </comment>
    <comment ref="U62" authorId="0" shapeId="0" xr:uid="{EFAD1690-99A7-4B59-8553-25FC38DF38AD}">
      <text>
        <r>
          <rPr>
            <b/>
            <sz val="9"/>
            <color indexed="81"/>
            <rFont val="Tahoma"/>
            <family val="2"/>
            <charset val="186"/>
          </rPr>
          <t>Eglė Alonderienė:</t>
        </r>
        <r>
          <rPr>
            <sz val="9"/>
            <color indexed="81"/>
            <rFont val="Tahoma"/>
            <family val="2"/>
            <charset val="186"/>
          </rPr>
          <t xml:space="preserve">
Perkelta iš 2024</t>
        </r>
      </text>
    </comment>
    <comment ref="T63" authorId="0" shapeId="0" xr:uid="{EACDC754-D78A-4A55-8D09-51DA031356D8}">
      <text>
        <r>
          <rPr>
            <b/>
            <sz val="9"/>
            <color indexed="81"/>
            <rFont val="Tahoma"/>
            <family val="2"/>
            <charset val="186"/>
          </rPr>
          <t>Eglė Alonderienė:</t>
        </r>
        <r>
          <rPr>
            <sz val="9"/>
            <color indexed="81"/>
            <rFont val="Tahoma"/>
            <family val="2"/>
            <charset val="186"/>
          </rPr>
          <t xml:space="preserve">
atkelta iš 2024</t>
        </r>
      </text>
    </comment>
    <comment ref="B99" authorId="0" shapeId="0" xr:uid="{46952138-D911-47F7-A952-056D7686C8AC}">
      <text>
        <r>
          <rPr>
            <b/>
            <sz val="9"/>
            <color indexed="81"/>
            <rFont val="Tahoma"/>
            <family val="2"/>
            <charset val="186"/>
          </rPr>
          <t>Eglė Alonderienė:</t>
        </r>
        <r>
          <rPr>
            <sz val="9"/>
            <color indexed="81"/>
            <rFont val="Tahoma"/>
            <family val="2"/>
            <charset val="186"/>
          </rPr>
          <t xml:space="preserve">
Kartu su vandens padaliniu</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Eglė Alonderienė</author>
  </authors>
  <commentList>
    <comment ref="O25" authorId="0" shapeId="0" xr:uid="{46E48041-F7F7-486E-AFCE-D7850E4BEE4D}">
      <text>
        <r>
          <rPr>
            <b/>
            <sz val="9"/>
            <color indexed="81"/>
            <rFont val="Tahoma"/>
            <family val="2"/>
            <charset val="186"/>
          </rPr>
          <t>Eglė Alonderienė:</t>
        </r>
        <r>
          <rPr>
            <sz val="9"/>
            <color indexed="81"/>
            <rFont val="Tahoma"/>
            <family val="2"/>
            <charset val="186"/>
          </rPr>
          <t xml:space="preserve">
Perkelta iš 2023 m.</t>
        </r>
      </text>
    </comment>
    <comment ref="U64" authorId="0" shapeId="0" xr:uid="{AB3D3C94-AE73-40AB-80BF-9A99AC99FFE3}">
      <text>
        <r>
          <rPr>
            <b/>
            <sz val="9"/>
            <color indexed="81"/>
            <rFont val="Tahoma"/>
            <family val="2"/>
            <charset val="186"/>
          </rPr>
          <t>Eglė Alonderienė:</t>
        </r>
        <r>
          <rPr>
            <sz val="9"/>
            <color indexed="81"/>
            <rFont val="Tahoma"/>
            <family val="2"/>
            <charset val="186"/>
          </rPr>
          <t xml:space="preserve">
Perkelta iš 2024</t>
        </r>
      </text>
    </comment>
    <comment ref="T65" authorId="0" shapeId="0" xr:uid="{51BE17E3-1390-4FA7-AFAA-BAE88DEADCE5}">
      <text>
        <r>
          <rPr>
            <b/>
            <sz val="9"/>
            <color indexed="81"/>
            <rFont val="Tahoma"/>
            <family val="2"/>
            <charset val="186"/>
          </rPr>
          <t>Eglė Alonderienė:</t>
        </r>
        <r>
          <rPr>
            <sz val="9"/>
            <color indexed="81"/>
            <rFont val="Tahoma"/>
            <family val="2"/>
            <charset val="186"/>
          </rPr>
          <t xml:space="preserve">
atkelta iš 2024</t>
        </r>
      </text>
    </comment>
    <comment ref="B103" authorId="0" shapeId="0" xr:uid="{A4B0F191-A622-465B-A182-570007C3391A}">
      <text>
        <r>
          <rPr>
            <b/>
            <sz val="9"/>
            <color indexed="81"/>
            <rFont val="Tahoma"/>
            <family val="2"/>
            <charset val="186"/>
          </rPr>
          <t>Eglė Alonderienė:</t>
        </r>
        <r>
          <rPr>
            <sz val="9"/>
            <color indexed="81"/>
            <rFont val="Tahoma"/>
            <family val="2"/>
            <charset val="186"/>
          </rPr>
          <t xml:space="preserve">
Kartu su vandens padaliniu</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Eglė Alonderienė</author>
  </authors>
  <commentList>
    <comment ref="O25" authorId="0" shapeId="0" xr:uid="{23777CDA-977C-47C4-940C-8D18F4C3EAD9}">
      <text>
        <r>
          <rPr>
            <b/>
            <sz val="9"/>
            <color indexed="81"/>
            <rFont val="Tahoma"/>
            <family val="2"/>
            <charset val="186"/>
          </rPr>
          <t>Eglė Alonderienė:</t>
        </r>
        <r>
          <rPr>
            <sz val="9"/>
            <color indexed="81"/>
            <rFont val="Tahoma"/>
            <family val="2"/>
            <charset val="186"/>
          </rPr>
          <t xml:space="preserve">
Perkelta iš 2023 m.</t>
        </r>
      </text>
    </comment>
    <comment ref="U64" authorId="0" shapeId="0" xr:uid="{96AE4C8A-3CD3-445F-8533-A578116558C4}">
      <text>
        <r>
          <rPr>
            <b/>
            <sz val="9"/>
            <color indexed="81"/>
            <rFont val="Tahoma"/>
            <family val="2"/>
            <charset val="186"/>
          </rPr>
          <t>Eglė Alonderienė:</t>
        </r>
        <r>
          <rPr>
            <sz val="9"/>
            <color indexed="81"/>
            <rFont val="Tahoma"/>
            <family val="2"/>
            <charset val="186"/>
          </rPr>
          <t xml:space="preserve">
Perkelta iš 2024</t>
        </r>
      </text>
    </comment>
    <comment ref="T65" authorId="0" shapeId="0" xr:uid="{02CDF00F-7EDD-446F-A270-9849964DDBF5}">
      <text>
        <r>
          <rPr>
            <b/>
            <sz val="9"/>
            <color indexed="81"/>
            <rFont val="Tahoma"/>
            <family val="2"/>
            <charset val="186"/>
          </rPr>
          <t>Eglė Alonderienė:</t>
        </r>
        <r>
          <rPr>
            <sz val="9"/>
            <color indexed="81"/>
            <rFont val="Tahoma"/>
            <family val="2"/>
            <charset val="186"/>
          </rPr>
          <t xml:space="preserve">
atkelta iš 2024</t>
        </r>
      </text>
    </comment>
    <comment ref="B103" authorId="0" shapeId="0" xr:uid="{0F42CDD3-8641-4FFC-83FC-B98DD7E037D0}">
      <text>
        <r>
          <rPr>
            <b/>
            <sz val="9"/>
            <color indexed="81"/>
            <rFont val="Tahoma"/>
            <family val="2"/>
            <charset val="186"/>
          </rPr>
          <t>Eglė Alonderienė:</t>
        </r>
        <r>
          <rPr>
            <sz val="9"/>
            <color indexed="81"/>
            <rFont val="Tahoma"/>
            <family val="2"/>
            <charset val="186"/>
          </rPr>
          <t xml:space="preserve">
Kartu su vandens padaliniu</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Eglė Alonderienė</author>
  </authors>
  <commentList>
    <comment ref="O27" authorId="0" shapeId="0" xr:uid="{528FEC37-5AB3-472B-A210-E234415BAE4E}">
      <text>
        <r>
          <rPr>
            <b/>
            <sz val="9"/>
            <color indexed="81"/>
            <rFont val="Tahoma"/>
            <family val="2"/>
            <charset val="186"/>
          </rPr>
          <t>Eglė Alonderienė:</t>
        </r>
        <r>
          <rPr>
            <sz val="9"/>
            <color indexed="81"/>
            <rFont val="Tahoma"/>
            <family val="2"/>
            <charset val="186"/>
          </rPr>
          <t xml:space="preserve">
Perkelta iš 2023 m.</t>
        </r>
      </text>
    </comment>
    <comment ref="U66" authorId="0" shapeId="0" xr:uid="{7A318620-004B-4C4B-AA15-0926FC3B2255}">
      <text>
        <r>
          <rPr>
            <b/>
            <sz val="9"/>
            <color indexed="81"/>
            <rFont val="Tahoma"/>
            <family val="2"/>
            <charset val="186"/>
          </rPr>
          <t>Eglė Alonderienė:</t>
        </r>
        <r>
          <rPr>
            <sz val="9"/>
            <color indexed="81"/>
            <rFont val="Tahoma"/>
            <family val="2"/>
            <charset val="186"/>
          </rPr>
          <t xml:space="preserve">
Perkelta iš 2024</t>
        </r>
      </text>
    </comment>
    <comment ref="T67" authorId="0" shapeId="0" xr:uid="{038DB92B-35EE-45D3-9E30-51D186C92C96}">
      <text>
        <r>
          <rPr>
            <b/>
            <sz val="9"/>
            <color indexed="81"/>
            <rFont val="Tahoma"/>
            <family val="2"/>
            <charset val="186"/>
          </rPr>
          <t>Eglė Alonderienė:</t>
        </r>
        <r>
          <rPr>
            <sz val="9"/>
            <color indexed="81"/>
            <rFont val="Tahoma"/>
            <family val="2"/>
            <charset val="186"/>
          </rPr>
          <t xml:space="preserve">
atkelta iš 2024</t>
        </r>
      </text>
    </comment>
    <comment ref="AA71" authorId="0" shapeId="0" xr:uid="{CCDAF36F-9415-4555-8AF6-618F5BC55CAB}">
      <text>
        <r>
          <rPr>
            <b/>
            <sz val="9"/>
            <color indexed="81"/>
            <rFont val="Tahoma"/>
            <family val="2"/>
            <charset val="186"/>
          </rPr>
          <t>Eglė Alonderienė:</t>
        </r>
        <r>
          <rPr>
            <sz val="9"/>
            <color indexed="81"/>
            <rFont val="Tahoma"/>
            <family val="2"/>
            <charset val="186"/>
          </rPr>
          <t xml:space="preserve">
Laikotarpis pakeisstas iš 2024 </t>
        </r>
      </text>
    </comment>
    <comment ref="B108" authorId="0" shapeId="0" xr:uid="{1871B3CB-E22D-497E-B73C-C995E4DFCE95}">
      <text>
        <r>
          <rPr>
            <b/>
            <sz val="9"/>
            <color indexed="81"/>
            <rFont val="Tahoma"/>
            <family val="2"/>
            <charset val="186"/>
          </rPr>
          <t>Eglė Alonderienė:</t>
        </r>
        <r>
          <rPr>
            <sz val="9"/>
            <color indexed="81"/>
            <rFont val="Tahoma"/>
            <family val="2"/>
            <charset val="186"/>
          </rPr>
          <t xml:space="preserve">
Kartu su vandens padaliniu</t>
        </r>
      </text>
    </comment>
  </commentList>
</comments>
</file>

<file path=xl/comments14.xml><?xml version="1.0" encoding="utf-8"?>
<comments xmlns="http://schemas.openxmlformats.org/spreadsheetml/2006/main" xmlns:mc="http://schemas.openxmlformats.org/markup-compatibility/2006" xmlns:xr="http://schemas.microsoft.com/office/spreadsheetml/2014/revision" mc:Ignorable="xr">
  <authors>
    <author>Eglė Alonderienė</author>
  </authors>
  <commentList>
    <comment ref="O27" authorId="0" shapeId="0" xr:uid="{588AB688-BAD8-4520-952D-E2634A8E5D28}">
      <text>
        <r>
          <rPr>
            <b/>
            <sz val="9"/>
            <color indexed="81"/>
            <rFont val="Tahoma"/>
            <family val="2"/>
            <charset val="186"/>
          </rPr>
          <t>Eglė Alonderienė:</t>
        </r>
        <r>
          <rPr>
            <sz val="9"/>
            <color indexed="81"/>
            <rFont val="Tahoma"/>
            <family val="2"/>
            <charset val="186"/>
          </rPr>
          <t xml:space="preserve">
Perkelta iš 2023 m.</t>
        </r>
      </text>
    </comment>
    <comment ref="U66" authorId="0" shapeId="0" xr:uid="{7F11FD49-A67C-472E-B309-7AA31B10D9EB}">
      <text>
        <r>
          <rPr>
            <b/>
            <sz val="9"/>
            <color indexed="81"/>
            <rFont val="Tahoma"/>
            <family val="2"/>
            <charset val="186"/>
          </rPr>
          <t>Eglė Alonderienė:</t>
        </r>
        <r>
          <rPr>
            <sz val="9"/>
            <color indexed="81"/>
            <rFont val="Tahoma"/>
            <family val="2"/>
            <charset val="186"/>
          </rPr>
          <t xml:space="preserve">
Perkelta iš 2024</t>
        </r>
      </text>
    </comment>
    <comment ref="T67" authorId="0" shapeId="0" xr:uid="{B95C7A5F-1926-46E0-8FF4-EFB2B0F3E226}">
      <text>
        <r>
          <rPr>
            <b/>
            <sz val="9"/>
            <color indexed="81"/>
            <rFont val="Tahoma"/>
            <family val="2"/>
            <charset val="186"/>
          </rPr>
          <t>Eglė Alonderienė:</t>
        </r>
        <r>
          <rPr>
            <sz val="9"/>
            <color indexed="81"/>
            <rFont val="Tahoma"/>
            <family val="2"/>
            <charset val="186"/>
          </rPr>
          <t xml:space="preserve">
atkelta iš 2024</t>
        </r>
      </text>
    </comment>
    <comment ref="AA71" authorId="0" shapeId="0" xr:uid="{58C6FADA-F246-4920-9D28-3837A82550D2}">
      <text>
        <r>
          <rPr>
            <b/>
            <sz val="9"/>
            <color indexed="81"/>
            <rFont val="Tahoma"/>
            <family val="2"/>
            <charset val="186"/>
          </rPr>
          <t>Eglė Alonderienė:</t>
        </r>
        <r>
          <rPr>
            <sz val="9"/>
            <color indexed="81"/>
            <rFont val="Tahoma"/>
            <family val="2"/>
            <charset val="186"/>
          </rPr>
          <t xml:space="preserve">
Laikotarpis pakeisstas iš 2024 </t>
        </r>
      </text>
    </comment>
    <comment ref="B108" authorId="0" shapeId="0" xr:uid="{9BD9D9F4-7B0E-4D64-9219-2028843141FB}">
      <text>
        <r>
          <rPr>
            <b/>
            <sz val="9"/>
            <color indexed="81"/>
            <rFont val="Tahoma"/>
            <family val="2"/>
            <charset val="186"/>
          </rPr>
          <t>Eglė Alonderienė:</t>
        </r>
        <r>
          <rPr>
            <sz val="9"/>
            <color indexed="81"/>
            <rFont val="Tahoma"/>
            <family val="2"/>
            <charset val="186"/>
          </rPr>
          <t xml:space="preserve">
Kartu su vandens padaliniu</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Eglė Alonderienė</author>
  </authors>
  <commentList>
    <comment ref="B84" authorId="0" shapeId="0" xr:uid="{A6FEC2AD-2859-4DED-97B4-FD38C67F6389}">
      <text>
        <r>
          <rPr>
            <b/>
            <sz val="9"/>
            <color indexed="81"/>
            <rFont val="Tahoma"/>
            <family val="2"/>
            <charset val="186"/>
          </rPr>
          <t>Eglė Alonderienė:</t>
        </r>
        <r>
          <rPr>
            <sz val="9"/>
            <color indexed="81"/>
            <rFont val="Tahoma"/>
            <family val="2"/>
            <charset val="186"/>
          </rPr>
          <t xml:space="preserve">
Kartu su vandens padaliniu</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Eglė Alonderienė</author>
  </authors>
  <commentList>
    <comment ref="B84" authorId="0" shapeId="0" xr:uid="{CABD34A3-37B2-4002-AC1E-1FE6101D45D9}">
      <text>
        <r>
          <rPr>
            <b/>
            <sz val="9"/>
            <color indexed="81"/>
            <rFont val="Tahoma"/>
            <family val="2"/>
            <charset val="186"/>
          </rPr>
          <t>Eglė Alonderienė:</t>
        </r>
        <r>
          <rPr>
            <sz val="9"/>
            <color indexed="81"/>
            <rFont val="Tahoma"/>
            <family val="2"/>
            <charset val="186"/>
          </rPr>
          <t xml:space="preserve">
Kartu su vandens padaliniu</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Eglė Alonderienė</author>
  </authors>
  <commentList>
    <comment ref="B84" authorId="0" shapeId="0" xr:uid="{51C6686B-4133-411C-9985-ABE8C2B36932}">
      <text>
        <r>
          <rPr>
            <b/>
            <sz val="9"/>
            <color indexed="81"/>
            <rFont val="Tahoma"/>
            <family val="2"/>
            <charset val="186"/>
          </rPr>
          <t>Eglė Alonderienė:</t>
        </r>
        <r>
          <rPr>
            <sz val="9"/>
            <color indexed="81"/>
            <rFont val="Tahoma"/>
            <family val="2"/>
            <charset val="186"/>
          </rPr>
          <t xml:space="preserve">
Kartu su vandens padaliniu</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Eglė Alonderienė</author>
  </authors>
  <commentList>
    <comment ref="B84" authorId="0" shapeId="0" xr:uid="{1D00F483-704D-4D5C-9C8F-C39969369A0C}">
      <text>
        <r>
          <rPr>
            <b/>
            <sz val="9"/>
            <color indexed="81"/>
            <rFont val="Tahoma"/>
            <family val="2"/>
            <charset val="186"/>
          </rPr>
          <t>Eglė Alonderienė:</t>
        </r>
        <r>
          <rPr>
            <sz val="9"/>
            <color indexed="81"/>
            <rFont val="Tahoma"/>
            <family val="2"/>
            <charset val="186"/>
          </rPr>
          <t xml:space="preserve">
Kartu su vandens padaliniu</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Eglė Alonderienė</author>
  </authors>
  <commentList>
    <comment ref="B84" authorId="0" shapeId="0" xr:uid="{C0F2FCF5-5376-413E-A74D-1BF7D046C2F7}">
      <text>
        <r>
          <rPr>
            <b/>
            <sz val="9"/>
            <color indexed="81"/>
            <rFont val="Tahoma"/>
            <family val="2"/>
            <charset val="186"/>
          </rPr>
          <t>Eglė Alonderienė:</t>
        </r>
        <r>
          <rPr>
            <sz val="9"/>
            <color indexed="81"/>
            <rFont val="Tahoma"/>
            <family val="2"/>
            <charset val="186"/>
          </rPr>
          <t xml:space="preserve">
Kartu su vandens padaliniu</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Eglė Alonderienė</author>
  </authors>
  <commentList>
    <comment ref="B93" authorId="0" shapeId="0" xr:uid="{232A9AFF-9789-4F38-AB01-971046489084}">
      <text>
        <r>
          <rPr>
            <b/>
            <sz val="9"/>
            <color indexed="81"/>
            <rFont val="Tahoma"/>
            <family val="2"/>
            <charset val="186"/>
          </rPr>
          <t>Eglė Alonderienė:</t>
        </r>
        <r>
          <rPr>
            <sz val="9"/>
            <color indexed="81"/>
            <rFont val="Tahoma"/>
            <family val="2"/>
            <charset val="186"/>
          </rPr>
          <t xml:space="preserve">
Kartu su vandens padaliniu</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Eglė Alonderienė</author>
  </authors>
  <commentList>
    <comment ref="B94" authorId="0" shapeId="0" xr:uid="{595AE35C-F59D-40BC-B8F0-3E5E23E167A2}">
      <text>
        <r>
          <rPr>
            <b/>
            <sz val="9"/>
            <color indexed="81"/>
            <rFont val="Tahoma"/>
            <family val="2"/>
            <charset val="186"/>
          </rPr>
          <t>Eglė Alonderienė:</t>
        </r>
        <r>
          <rPr>
            <sz val="9"/>
            <color indexed="81"/>
            <rFont val="Tahoma"/>
            <family val="2"/>
            <charset val="186"/>
          </rPr>
          <t xml:space="preserve">
Kartu su vandens padaliniu</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Eglė Alonderienė</author>
  </authors>
  <commentList>
    <comment ref="O25" authorId="0" shapeId="0" xr:uid="{ACCD0280-4AE7-4B88-8377-1EE8E0AB1703}">
      <text>
        <r>
          <rPr>
            <b/>
            <sz val="9"/>
            <color indexed="81"/>
            <rFont val="Tahoma"/>
            <family val="2"/>
            <charset val="186"/>
          </rPr>
          <t>Eglė Alonderienė:</t>
        </r>
        <r>
          <rPr>
            <sz val="9"/>
            <color indexed="81"/>
            <rFont val="Tahoma"/>
            <family val="2"/>
            <charset val="186"/>
          </rPr>
          <t xml:space="preserve">
Perkelta iš 2023 m.</t>
        </r>
      </text>
    </comment>
    <comment ref="U62" authorId="0" shapeId="0" xr:uid="{87FF7340-CEC4-4ECC-9969-6448C112330B}">
      <text>
        <r>
          <rPr>
            <b/>
            <sz val="9"/>
            <color indexed="81"/>
            <rFont val="Tahoma"/>
            <family val="2"/>
            <charset val="186"/>
          </rPr>
          <t>Eglė Alonderienė:</t>
        </r>
        <r>
          <rPr>
            <sz val="9"/>
            <color indexed="81"/>
            <rFont val="Tahoma"/>
            <family val="2"/>
            <charset val="186"/>
          </rPr>
          <t xml:space="preserve">
Perkelta iš 2024</t>
        </r>
      </text>
    </comment>
    <comment ref="T63" authorId="0" shapeId="0" xr:uid="{55A417DA-6B94-4D74-8F16-65EC549E3F0C}">
      <text>
        <r>
          <rPr>
            <b/>
            <sz val="9"/>
            <color indexed="81"/>
            <rFont val="Tahoma"/>
            <family val="2"/>
            <charset val="186"/>
          </rPr>
          <t>Eglė Alonderienė:</t>
        </r>
        <r>
          <rPr>
            <sz val="9"/>
            <color indexed="81"/>
            <rFont val="Tahoma"/>
            <family val="2"/>
            <charset val="186"/>
          </rPr>
          <t xml:space="preserve">
atkelta iš 2024</t>
        </r>
      </text>
    </comment>
    <comment ref="B99" authorId="0" shapeId="0" xr:uid="{C12A79E5-78AB-4200-A09F-9F886693DE15}">
      <text>
        <r>
          <rPr>
            <b/>
            <sz val="9"/>
            <color indexed="81"/>
            <rFont val="Tahoma"/>
            <family val="2"/>
            <charset val="186"/>
          </rPr>
          <t>Eglė Alonderienė:</t>
        </r>
        <r>
          <rPr>
            <sz val="9"/>
            <color indexed="81"/>
            <rFont val="Tahoma"/>
            <family val="2"/>
            <charset val="186"/>
          </rPr>
          <t xml:space="preserve">
Kartu su vandens padaliniu</t>
        </r>
      </text>
    </comment>
  </commentList>
</comments>
</file>

<file path=xl/sharedStrings.xml><?xml version="1.0" encoding="utf-8"?>
<sst xmlns="http://schemas.openxmlformats.org/spreadsheetml/2006/main" count="3577" uniqueCount="379">
  <si>
    <t xml:space="preserve">UAB "KRETINGOS VANDENYS" 2023-2027 METŲ VEIKLOS PLANAS </t>
  </si>
  <si>
    <t>Eil. Nr.</t>
  </si>
  <si>
    <t>Įsigytas (atstatytas) ilgalaikis</t>
  </si>
  <si>
    <t xml:space="preserve">Atlikta iki 2023 </t>
  </si>
  <si>
    <t>2023 metai</t>
  </si>
  <si>
    <t>Atlikta iki 2024</t>
  </si>
  <si>
    <t>2024 metai</t>
  </si>
  <si>
    <t>Atlikta iki 2025</t>
  </si>
  <si>
    <t>2025 metai</t>
  </si>
  <si>
    <t>Atlikta iki 2026</t>
  </si>
  <si>
    <t>2026 metai</t>
  </si>
  <si>
    <t>Atlikta iki 2027</t>
  </si>
  <si>
    <t>2027 metai</t>
  </si>
  <si>
    <t>Iš viso 2023-2027</t>
  </si>
  <si>
    <t xml:space="preserve"> t  u  r  t  a  s</t>
  </si>
  <si>
    <t>I</t>
  </si>
  <si>
    <t>II</t>
  </si>
  <si>
    <t>III</t>
  </si>
  <si>
    <t>IV</t>
  </si>
  <si>
    <t>Iš viso</t>
  </si>
  <si>
    <t>Pradėtas eksploatuoti ilgalaikis turtas</t>
  </si>
  <si>
    <t>1.</t>
  </si>
  <si>
    <t>Ilgalaikio turto įsigijimo šaltiniai</t>
  </si>
  <si>
    <t>1.1.</t>
  </si>
  <si>
    <t>Ilgalaikio turto nusidėvėjimo lėšos</t>
  </si>
  <si>
    <t>1.2.</t>
  </si>
  <si>
    <t>ES, Valstybės ar savivaldybės subsidijos, dotacijos</t>
  </si>
  <si>
    <t>1.2.1</t>
  </si>
  <si>
    <t>Geriamojo vandens tiekimo ir nuotekų surinkimo tinklų, esančių Kretingos aglomeracijoje, plėtra (VIPA I)</t>
  </si>
  <si>
    <t>1.2.2</t>
  </si>
  <si>
    <t>Vandentiekio ir nuotekų surinkimo tinklų plėtra Kretingos aglomeracijoje (VIPA II)</t>
  </si>
  <si>
    <t>1.2.3</t>
  </si>
  <si>
    <t>Saulės elektrinė 250kW</t>
  </si>
  <si>
    <t>1.2.4</t>
  </si>
  <si>
    <t>Nuotekų šalinimo tinklų statyba,  Kalvos g., SB "Draugystė", Kretingos m.</t>
  </si>
  <si>
    <t>1.2.5</t>
  </si>
  <si>
    <t>LAAIF-P-5 „Gyvenamųjų būstų prijungimas prie esamos centralizuotos nuotekų tvarkymo sistemos Kretingos aglomeracijoje"</t>
  </si>
  <si>
    <t>1.2.6</t>
  </si>
  <si>
    <t xml:space="preserve"> LAAIF-AM-FK01-0021„Gyvenamųjų būstų prijungimas prie esamos centralizuotos nuotekų tvarkymo sistemos Kretingos aglomeracijoje''</t>
  </si>
  <si>
    <t>1.2.7</t>
  </si>
  <si>
    <t>Lazdininkų vandens gerinimo įrenginiai</t>
  </si>
  <si>
    <t>1.2.8</t>
  </si>
  <si>
    <t>Raguviškių vandens gerinimo įrenginiai</t>
  </si>
  <si>
    <t>1.2.9</t>
  </si>
  <si>
    <t>Leliūnų vandens gerinimo įrenginiai</t>
  </si>
  <si>
    <t>1.2.10</t>
  </si>
  <si>
    <t>Juodupėnų vandens gerinimo įrenginiai</t>
  </si>
  <si>
    <t>1.2.11</t>
  </si>
  <si>
    <t>Laukžemės vandens gerinimo įrenginiai</t>
  </si>
  <si>
    <t>1.3.</t>
  </si>
  <si>
    <t>Įstatinio kapitalo didinimas piniginiu įnašu</t>
  </si>
  <si>
    <t>1.3.1</t>
  </si>
  <si>
    <t>Kalniškių k. ir Lubių k. vandentiekio tinklų sujungimas</t>
  </si>
  <si>
    <t xml:space="preserve">   </t>
  </si>
  <si>
    <t>1.3.2</t>
  </si>
  <si>
    <t>Vandens gerinimo įrenginių rekonstrukcija Kalniškiuose</t>
  </si>
  <si>
    <t>1.3.3</t>
  </si>
  <si>
    <t xml:space="preserve"> Vandentiekio ir nuotekų tinklų rekonstrukcija Klaipėdos g. ties 125, 125A, 125B daugiabučiais namais, Kretingoje</t>
  </si>
  <si>
    <t>1.3.4</t>
  </si>
  <si>
    <t>Vandentiekio ir nuotekų tinklų rekonstrukcija Mokyklos g., Vydmantai</t>
  </si>
  <si>
    <t>1.3.5</t>
  </si>
  <si>
    <t>Vandentiekio tinklai Maironio g., Kretinga</t>
  </si>
  <si>
    <t>1.3.6</t>
  </si>
  <si>
    <t>Vandentiekio įvadų ir nuotekų išvadų statyba Tiekėjų g. į tuščius sklypus</t>
  </si>
  <si>
    <t>1.3.7</t>
  </si>
  <si>
    <t>Vandentiekio tinklai Vidurinė g., Darbėnai</t>
  </si>
  <si>
    <t>1.3.8</t>
  </si>
  <si>
    <t>Vandentiekio, nuotekų ir paviršinių nuotekų tinklų rekonstrukcija Topolių akl., Kretinga</t>
  </si>
  <si>
    <t>1.3.9</t>
  </si>
  <si>
    <t>Vandentiekio, nuotekų ir paviršinių nuotekų tinklų rekonstrukcija ir naujų vandentiekio ir paviršinių nuotekų tinklų statyba Sporto ir Stadiono g., Kretinga</t>
  </si>
  <si>
    <t>1.3.10</t>
  </si>
  <si>
    <t>Vandentiekio įvadų, paviršinių nuotekų tinklų statyba ir nuotekų tinklų rekonstrukcija Liepų g., Kretinga</t>
  </si>
  <si>
    <t xml:space="preserve">1.4. </t>
  </si>
  <si>
    <t>Paskolos investiciniams projektams finansuoti</t>
  </si>
  <si>
    <t>1.4.1</t>
  </si>
  <si>
    <t>1.4.2</t>
  </si>
  <si>
    <t>1.4.3</t>
  </si>
  <si>
    <t>1.4.4</t>
  </si>
  <si>
    <t>1.4.5</t>
  </si>
  <si>
    <t>1.5.</t>
  </si>
  <si>
    <t>Kitos lėšos</t>
  </si>
  <si>
    <t>1.5.1</t>
  </si>
  <si>
    <t>Įsiskolinimas tiekėjams</t>
  </si>
  <si>
    <t>1.5.2</t>
  </si>
  <si>
    <t>Automobilių lizingas</t>
  </si>
  <si>
    <t>2.</t>
  </si>
  <si>
    <t>Lėšų panaudojimas</t>
  </si>
  <si>
    <t>2.1.</t>
  </si>
  <si>
    <t>Paskolų grąžinimas</t>
  </si>
  <si>
    <t>2.2.</t>
  </si>
  <si>
    <t>Investicijų ir plėtros projektams įgyvendinti</t>
  </si>
  <si>
    <t>2.2.1</t>
  </si>
  <si>
    <t>2.2.2</t>
  </si>
  <si>
    <t>2.2.3</t>
  </si>
  <si>
    <t>2.2.4</t>
  </si>
  <si>
    <t>2.2.5</t>
  </si>
  <si>
    <t>2.2.6</t>
  </si>
  <si>
    <t>2.2.7</t>
  </si>
  <si>
    <t>2.2.8</t>
  </si>
  <si>
    <t>2.2.9</t>
  </si>
  <si>
    <t>2.2.10</t>
  </si>
  <si>
    <t xml:space="preserve"> Slėginės nuotekų linijos statyba Verslininkų g., Vydmantai</t>
  </si>
  <si>
    <t>2.2.11</t>
  </si>
  <si>
    <t>2.2.12</t>
  </si>
  <si>
    <t>Vandentiekio, buitinių nuotekų tinklų statyba pagal Asmenų, pageidaujančių skirti privačių (tikslinių) lėšų geriamojo vandens tiekimo ir (ar) nuotekų tvarkymo infrastruktūros objektų statyba (Gyventojas, UAB "Kretingos vandenys" ir Kretingos rajono savivaldybės bendros lėšos)</t>
  </si>
  <si>
    <t>2.2.13</t>
  </si>
  <si>
    <t>2.2.14</t>
  </si>
  <si>
    <t>2.2.15</t>
  </si>
  <si>
    <t>2.2.16</t>
  </si>
  <si>
    <t>2.2.17</t>
  </si>
  <si>
    <t>2.2.18</t>
  </si>
  <si>
    <t>2.2.19</t>
  </si>
  <si>
    <t>2.2.20</t>
  </si>
  <si>
    <t>2.2.21</t>
  </si>
  <si>
    <t>Dupulčių k. vandentiekio tinklų prijungimas prie Kluonalių k. (Kretingos m. aglomeracija)</t>
  </si>
  <si>
    <t>2.2.22</t>
  </si>
  <si>
    <t>Dupulčių k. nuotekų tinklų prijungimas prie Kluonalių k. (Kretingos m. aglomeracija)</t>
  </si>
  <si>
    <t>2.2.23</t>
  </si>
  <si>
    <t>Grūšlaukės vandens gerinimo įrenginiai</t>
  </si>
  <si>
    <t>2.2.24</t>
  </si>
  <si>
    <t>Rūdaičių vandens gerinimo įrenginiai</t>
  </si>
  <si>
    <t>2.2.25</t>
  </si>
  <si>
    <t>Žutautų vandens gerinimo įrenginiai</t>
  </si>
  <si>
    <t>2.2.26</t>
  </si>
  <si>
    <t>Laukžemės k. buitinių nuotekų valymo įrenginiai</t>
  </si>
  <si>
    <t>2.3.</t>
  </si>
  <si>
    <t>Ilgalaikiam turtui įsigyti ir atnaujinti (renovuoti)</t>
  </si>
  <si>
    <t>2.3.1</t>
  </si>
  <si>
    <t>Nuotekų tinklų rekonstrukcija, remontas</t>
  </si>
  <si>
    <t>2.3.2</t>
  </si>
  <si>
    <t>Nuotekų tinklų priežiūros įranga</t>
  </si>
  <si>
    <t>2.3.3</t>
  </si>
  <si>
    <t>Paviršinių nuotekų tinklų rekonstrukcija, remontas</t>
  </si>
  <si>
    <t>2.3.4</t>
  </si>
  <si>
    <t>Vandenviečių įrenginių atnaujinimas, rekonstrukcija, modernizavimas</t>
  </si>
  <si>
    <t>2.3.5</t>
  </si>
  <si>
    <t>Vandens ruošyklų statymas, įrangos atnaujinimas</t>
  </si>
  <si>
    <t>2.3.6</t>
  </si>
  <si>
    <t>Vandens kokybės gerinimo priemonių įdiegimas</t>
  </si>
  <si>
    <t>2.3.7</t>
  </si>
  <si>
    <t>Nuotekų valymo ir dumblo tvarkymo technologinių įrenginių atnaujinimas, modernizavimas ir plėtra</t>
  </si>
  <si>
    <t>2.3.8</t>
  </si>
  <si>
    <t>Nuotekų siurblinių atnaujinimas, modernizavimas</t>
  </si>
  <si>
    <t>2.3.9</t>
  </si>
  <si>
    <t>Informacinių ir automatikos sistemų bei įrangos vystymas, atnaujinimas</t>
  </si>
  <si>
    <t>2.3.10</t>
  </si>
  <si>
    <t>Laboratorijos prietaisų, įrangos įsigijimas, atnaujinimas</t>
  </si>
  <si>
    <t>2.3.11</t>
  </si>
  <si>
    <t>Elektros įrenginių, įrangos, įrankių ir matavimo prietaisų įsigijimas ir atnaujinimas</t>
  </si>
  <si>
    <t>2.3.12</t>
  </si>
  <si>
    <t>Apsaugos priemonių diegimas, atnaujinimas</t>
  </si>
  <si>
    <t>2.3.13</t>
  </si>
  <si>
    <t>Aplinkos priežiūros įrangos, pastatų, patalpų atnaujinimas, rekonstrukcija</t>
  </si>
  <si>
    <t>2.3.14</t>
  </si>
  <si>
    <t>Darbų saugos užtikrinimo priemonės</t>
  </si>
  <si>
    <t>2.3.15</t>
  </si>
  <si>
    <t>Įrangos, įrankių įsigijimas, atnaujinimas netiesioginėje veikloje</t>
  </si>
  <si>
    <t>2.3.16</t>
  </si>
  <si>
    <t>2.3.17</t>
  </si>
  <si>
    <t>Mobilieji telefonai</t>
  </si>
  <si>
    <t>2.3.18</t>
  </si>
  <si>
    <t>Dujinių katilų keitimas</t>
  </si>
  <si>
    <t>2.3.19</t>
  </si>
  <si>
    <t>Baldai ,kėdės</t>
  </si>
  <si>
    <t>2.3.20</t>
  </si>
  <si>
    <t>Transporto atnaujinimas</t>
  </si>
  <si>
    <t>2.3.21</t>
  </si>
  <si>
    <t>Žolės pjovimo traktoriukas</t>
  </si>
  <si>
    <t>2.3.22</t>
  </si>
  <si>
    <t>Brigadinis automobilis</t>
  </si>
  <si>
    <t>UAB "Kretingos vandenys" 2023-2027 m. veiklos plano 1 priedas</t>
  </si>
  <si>
    <t xml:space="preserve">Šalto vandens apskaitos prietaisai </t>
  </si>
  <si>
    <r>
      <t xml:space="preserve">Saulės elektrinė 250kW </t>
    </r>
    <r>
      <rPr>
        <b/>
        <sz val="11"/>
        <rFont val="Times New Roman"/>
        <family val="1"/>
        <charset val="186"/>
      </rPr>
      <t>Šalto vandens apskaitos prietaisai</t>
    </r>
  </si>
  <si>
    <t>9,10</t>
  </si>
  <si>
    <r>
      <rPr>
        <strike/>
        <sz val="11"/>
        <rFont val="Times New Roman"/>
        <family val="1"/>
        <charset val="186"/>
      </rPr>
      <t>205,00</t>
    </r>
    <r>
      <rPr>
        <sz val="11"/>
        <rFont val="Times New Roman"/>
        <family val="1"/>
        <charset val="186"/>
      </rPr>
      <t xml:space="preserve"> </t>
    </r>
    <r>
      <rPr>
        <b/>
        <sz val="11"/>
        <rFont val="Times New Roman"/>
        <family val="1"/>
        <charset val="186"/>
      </rPr>
      <t>9,10</t>
    </r>
  </si>
  <si>
    <r>
      <rPr>
        <strike/>
        <sz val="11"/>
        <rFont val="Times New Roman"/>
        <family val="1"/>
        <charset val="186"/>
      </rPr>
      <t xml:space="preserve">205,00 </t>
    </r>
    <r>
      <rPr>
        <b/>
        <sz val="11"/>
        <rFont val="Times New Roman"/>
        <family val="1"/>
        <charset val="186"/>
      </rPr>
      <t>36,40</t>
    </r>
  </si>
  <si>
    <t>5,27</t>
  </si>
  <si>
    <t>21,08</t>
  </si>
  <si>
    <t>10,15</t>
  </si>
  <si>
    <t>10,14</t>
  </si>
  <si>
    <t>40,58</t>
  </si>
  <si>
    <t>3,32</t>
  </si>
  <si>
    <t>13,28</t>
  </si>
  <si>
    <t>12,40</t>
  </si>
  <si>
    <t>49,40</t>
  </si>
  <si>
    <r>
      <rPr>
        <b/>
        <strike/>
        <sz val="11"/>
        <rFont val="Times New Roman"/>
        <family val="1"/>
        <charset val="186"/>
      </rPr>
      <t>205,00</t>
    </r>
    <r>
      <rPr>
        <b/>
        <sz val="11"/>
        <rFont val="Times New Roman"/>
        <family val="1"/>
        <charset val="186"/>
      </rPr>
      <t xml:space="preserve"> 160,74</t>
    </r>
  </si>
  <si>
    <r>
      <rPr>
        <i/>
        <strike/>
        <sz val="11"/>
        <rFont val="Times New Roman"/>
        <family val="1"/>
        <charset val="186"/>
      </rPr>
      <t>24,70</t>
    </r>
    <r>
      <rPr>
        <b/>
        <i/>
        <sz val="11"/>
        <rFont val="Times New Roman"/>
        <family val="1"/>
        <charset val="186"/>
      </rPr>
      <t xml:space="preserve"> 33,80</t>
    </r>
  </si>
  <si>
    <r>
      <rPr>
        <i/>
        <strike/>
        <sz val="11"/>
        <rFont val="Times New Roman"/>
        <family val="1"/>
        <charset val="186"/>
      </rPr>
      <t>263,5</t>
    </r>
    <r>
      <rPr>
        <b/>
        <i/>
        <sz val="11"/>
        <rFont val="Times New Roman"/>
        <family val="1"/>
        <charset val="186"/>
      </rPr>
      <t xml:space="preserve"> 272,60</t>
    </r>
  </si>
  <si>
    <r>
      <rPr>
        <i/>
        <strike/>
        <sz val="11"/>
        <rFont val="Times New Roman"/>
        <family val="1"/>
        <charset val="186"/>
      </rPr>
      <t>19,6</t>
    </r>
    <r>
      <rPr>
        <b/>
        <i/>
        <sz val="11"/>
        <rFont val="Times New Roman"/>
        <family val="1"/>
        <charset val="186"/>
      </rPr>
      <t xml:space="preserve"> 28,70</t>
    </r>
  </si>
  <si>
    <r>
      <rPr>
        <i/>
        <strike/>
        <sz val="11"/>
        <rFont val="Times New Roman"/>
        <family val="1"/>
        <charset val="186"/>
      </rPr>
      <t>253,55</t>
    </r>
    <r>
      <rPr>
        <b/>
        <i/>
        <strike/>
        <sz val="11"/>
        <rFont val="Times New Roman"/>
        <family val="1"/>
        <charset val="186"/>
      </rPr>
      <t xml:space="preserve"> </t>
    </r>
    <r>
      <rPr>
        <b/>
        <i/>
        <sz val="11"/>
        <rFont val="Times New Roman"/>
        <family val="1"/>
        <charset val="186"/>
      </rPr>
      <t>57,65</t>
    </r>
  </si>
  <si>
    <r>
      <rPr>
        <i/>
        <strike/>
        <sz val="11"/>
        <rFont val="Times New Roman"/>
        <family val="1"/>
        <charset val="186"/>
      </rPr>
      <t>561,35</t>
    </r>
    <r>
      <rPr>
        <b/>
        <i/>
        <strike/>
        <sz val="11"/>
        <rFont val="Times New Roman"/>
        <family val="1"/>
        <charset val="186"/>
      </rPr>
      <t xml:space="preserve"> </t>
    </r>
    <r>
      <rPr>
        <b/>
        <i/>
        <sz val="11"/>
        <rFont val="Times New Roman"/>
        <family val="1"/>
        <charset val="186"/>
      </rPr>
      <t>392,75</t>
    </r>
  </si>
  <si>
    <r>
      <rPr>
        <i/>
        <strike/>
        <sz val="11"/>
        <rFont val="Times New Roman"/>
        <family val="1"/>
        <charset val="186"/>
      </rPr>
      <t>54,63</t>
    </r>
    <r>
      <rPr>
        <b/>
        <i/>
        <sz val="11"/>
        <rFont val="Times New Roman"/>
        <family val="1"/>
        <charset val="186"/>
      </rPr>
      <t xml:space="preserve"> 59,90</t>
    </r>
  </si>
  <si>
    <r>
      <rPr>
        <i/>
        <strike/>
        <sz val="11"/>
        <rFont val="Times New Roman"/>
        <family val="1"/>
        <charset val="186"/>
      </rPr>
      <t>60,62</t>
    </r>
    <r>
      <rPr>
        <b/>
        <i/>
        <sz val="11"/>
        <rFont val="Times New Roman"/>
        <family val="1"/>
        <charset val="186"/>
      </rPr>
      <t xml:space="preserve"> 65,89</t>
    </r>
  </si>
  <si>
    <r>
      <rPr>
        <i/>
        <strike/>
        <sz val="11"/>
        <rFont val="Times New Roman"/>
        <family val="1"/>
        <charset val="186"/>
      </rPr>
      <t>45,67</t>
    </r>
    <r>
      <rPr>
        <i/>
        <sz val="11"/>
        <rFont val="Times New Roman"/>
        <family val="1"/>
        <charset val="186"/>
      </rPr>
      <t xml:space="preserve"> </t>
    </r>
    <r>
      <rPr>
        <b/>
        <i/>
        <sz val="11"/>
        <rFont val="Times New Roman"/>
        <family val="1"/>
        <charset val="186"/>
      </rPr>
      <t>50,94</t>
    </r>
  </si>
  <si>
    <r>
      <rPr>
        <i/>
        <strike/>
        <sz val="11"/>
        <rFont val="Times New Roman"/>
        <family val="1"/>
        <charset val="186"/>
      </rPr>
      <t>33,67</t>
    </r>
    <r>
      <rPr>
        <b/>
        <i/>
        <strike/>
        <sz val="11"/>
        <rFont val="Times New Roman"/>
        <family val="1"/>
        <charset val="186"/>
      </rPr>
      <t xml:space="preserve"> </t>
    </r>
    <r>
      <rPr>
        <b/>
        <i/>
        <sz val="11"/>
        <rFont val="Times New Roman"/>
        <family val="1"/>
        <charset val="186"/>
      </rPr>
      <t>38,94</t>
    </r>
  </si>
  <si>
    <r>
      <rPr>
        <i/>
        <strike/>
        <sz val="11"/>
        <rFont val="Times New Roman"/>
        <family val="1"/>
        <charset val="186"/>
      </rPr>
      <t>194,59</t>
    </r>
    <r>
      <rPr>
        <b/>
        <i/>
        <sz val="11"/>
        <rFont val="Times New Roman"/>
        <family val="1"/>
        <charset val="186"/>
      </rPr>
      <t xml:space="preserve"> 215,67</t>
    </r>
  </si>
  <si>
    <r>
      <rPr>
        <i/>
        <strike/>
        <sz val="11"/>
        <rFont val="Times New Roman"/>
        <family val="1"/>
        <charset val="186"/>
      </rPr>
      <t>37,31</t>
    </r>
    <r>
      <rPr>
        <i/>
        <sz val="11"/>
        <rFont val="Times New Roman"/>
        <family val="1"/>
        <charset val="186"/>
      </rPr>
      <t xml:space="preserve"> </t>
    </r>
    <r>
      <rPr>
        <b/>
        <i/>
        <sz val="11"/>
        <rFont val="Times New Roman"/>
        <family val="1"/>
        <charset val="186"/>
      </rPr>
      <t>47,46</t>
    </r>
  </si>
  <si>
    <r>
      <rPr>
        <i/>
        <strike/>
        <sz val="11"/>
        <rFont val="Times New Roman"/>
        <family val="1"/>
        <charset val="186"/>
      </rPr>
      <t>46,51</t>
    </r>
    <r>
      <rPr>
        <b/>
        <i/>
        <sz val="11"/>
        <rFont val="Times New Roman"/>
        <family val="1"/>
        <charset val="186"/>
      </rPr>
      <t xml:space="preserve"> 56,66</t>
    </r>
  </si>
  <si>
    <r>
      <rPr>
        <i/>
        <strike/>
        <sz val="11"/>
        <rFont val="Times New Roman"/>
        <family val="1"/>
        <charset val="186"/>
      </rPr>
      <t>40,06</t>
    </r>
    <r>
      <rPr>
        <i/>
        <sz val="11"/>
        <rFont val="Times New Roman"/>
        <family val="1"/>
        <charset val="186"/>
      </rPr>
      <t xml:space="preserve"> </t>
    </r>
    <r>
      <rPr>
        <b/>
        <i/>
        <sz val="11"/>
        <rFont val="Times New Roman"/>
        <family val="1"/>
        <charset val="186"/>
      </rPr>
      <t>50,20</t>
    </r>
  </si>
  <si>
    <r>
      <rPr>
        <i/>
        <strike/>
        <sz val="11"/>
        <rFont val="Times New Roman"/>
        <family val="1"/>
        <charset val="186"/>
      </rPr>
      <t xml:space="preserve">32,07 </t>
    </r>
    <r>
      <rPr>
        <b/>
        <i/>
        <sz val="11"/>
        <rFont val="Times New Roman"/>
        <family val="1"/>
        <charset val="186"/>
      </rPr>
      <t>42,21</t>
    </r>
  </si>
  <si>
    <r>
      <rPr>
        <i/>
        <strike/>
        <sz val="11"/>
        <rFont val="Times New Roman"/>
        <family val="1"/>
        <charset val="186"/>
      </rPr>
      <t xml:space="preserve">155,95 </t>
    </r>
    <r>
      <rPr>
        <b/>
        <i/>
        <sz val="11"/>
        <rFont val="Times New Roman"/>
        <family val="1"/>
        <charset val="186"/>
      </rPr>
      <t>196,53</t>
    </r>
  </si>
  <si>
    <r>
      <rPr>
        <i/>
        <strike/>
        <sz val="11"/>
        <rFont val="Times New Roman"/>
        <family val="1"/>
        <charset val="186"/>
      </rPr>
      <t xml:space="preserve">16,40 </t>
    </r>
    <r>
      <rPr>
        <b/>
        <i/>
        <sz val="11"/>
        <rFont val="Times New Roman"/>
        <family val="1"/>
        <charset val="186"/>
      </rPr>
      <t>19,72</t>
    </r>
  </si>
  <si>
    <r>
      <rPr>
        <i/>
        <strike/>
        <sz val="11"/>
        <rFont val="Times New Roman"/>
        <family val="1"/>
        <charset val="186"/>
      </rPr>
      <t>38,50</t>
    </r>
    <r>
      <rPr>
        <b/>
        <i/>
        <sz val="11"/>
        <rFont val="Times New Roman"/>
        <family val="1"/>
        <charset val="186"/>
      </rPr>
      <t xml:space="preserve"> 41,82</t>
    </r>
  </si>
  <si>
    <r>
      <rPr>
        <i/>
        <strike/>
        <sz val="11"/>
        <rFont val="Times New Roman"/>
        <family val="1"/>
        <charset val="186"/>
      </rPr>
      <t>115,50</t>
    </r>
    <r>
      <rPr>
        <b/>
        <i/>
        <sz val="11"/>
        <rFont val="Times New Roman"/>
        <family val="1"/>
        <charset val="186"/>
      </rPr>
      <t xml:space="preserve"> 118,82</t>
    </r>
  </si>
  <si>
    <r>
      <rPr>
        <i/>
        <strike/>
        <sz val="11"/>
        <rFont val="Times New Roman"/>
        <family val="1"/>
        <charset val="186"/>
      </rPr>
      <t>21,50</t>
    </r>
    <r>
      <rPr>
        <i/>
        <sz val="11"/>
        <rFont val="Times New Roman"/>
        <family val="1"/>
        <charset val="186"/>
      </rPr>
      <t xml:space="preserve"> </t>
    </r>
    <r>
      <rPr>
        <b/>
        <i/>
        <sz val="11"/>
        <rFont val="Times New Roman"/>
        <family val="1"/>
        <charset val="186"/>
      </rPr>
      <t>24,82</t>
    </r>
  </si>
  <si>
    <r>
      <rPr>
        <i/>
        <strike/>
        <sz val="11"/>
        <rFont val="Times New Roman"/>
        <family val="1"/>
        <charset val="186"/>
      </rPr>
      <t>191,90</t>
    </r>
    <r>
      <rPr>
        <b/>
        <i/>
        <sz val="11"/>
        <rFont val="Times New Roman"/>
        <family val="1"/>
        <charset val="186"/>
      </rPr>
      <t xml:space="preserve"> 205,18</t>
    </r>
  </si>
  <si>
    <r>
      <rPr>
        <i/>
        <strike/>
        <sz val="11"/>
        <rFont val="Times New Roman"/>
        <family val="1"/>
        <charset val="186"/>
      </rPr>
      <t>25,4</t>
    </r>
    <r>
      <rPr>
        <i/>
        <sz val="11"/>
        <rFont val="Times New Roman"/>
        <family val="1"/>
        <charset val="186"/>
      </rPr>
      <t xml:space="preserve"> </t>
    </r>
    <r>
      <rPr>
        <b/>
        <i/>
        <sz val="11"/>
        <rFont val="Times New Roman"/>
        <family val="1"/>
        <charset val="186"/>
      </rPr>
      <t>37,80</t>
    </r>
  </si>
  <si>
    <r>
      <rPr>
        <i/>
        <strike/>
        <sz val="11"/>
        <rFont val="Times New Roman"/>
        <family val="1"/>
        <charset val="186"/>
      </rPr>
      <t xml:space="preserve">18,50 </t>
    </r>
    <r>
      <rPr>
        <b/>
        <i/>
        <sz val="11"/>
        <rFont val="Times New Roman"/>
        <family val="1"/>
        <charset val="186"/>
      </rPr>
      <t>30,90</t>
    </r>
  </si>
  <si>
    <r>
      <rPr>
        <i/>
        <strike/>
        <sz val="11"/>
        <rFont val="Times New Roman"/>
        <family val="1"/>
        <charset val="186"/>
      </rPr>
      <t xml:space="preserve">96,5 </t>
    </r>
    <r>
      <rPr>
        <b/>
        <i/>
        <sz val="11"/>
        <rFont val="Times New Roman"/>
        <family val="1"/>
        <charset val="186"/>
      </rPr>
      <t>108,80</t>
    </r>
  </si>
  <si>
    <r>
      <rPr>
        <i/>
        <strike/>
        <sz val="11"/>
        <rFont val="Times New Roman"/>
        <family val="1"/>
        <charset val="186"/>
      </rPr>
      <t xml:space="preserve">25,00 </t>
    </r>
    <r>
      <rPr>
        <b/>
        <i/>
        <sz val="11"/>
        <rFont val="Times New Roman"/>
        <family val="1"/>
        <charset val="186"/>
      </rPr>
      <t>37,30</t>
    </r>
  </si>
  <si>
    <r>
      <rPr>
        <i/>
        <strike/>
        <sz val="11"/>
        <rFont val="Times New Roman"/>
        <family val="1"/>
        <charset val="186"/>
      </rPr>
      <t xml:space="preserve">165,40 </t>
    </r>
    <r>
      <rPr>
        <b/>
        <i/>
        <sz val="11"/>
        <rFont val="Times New Roman"/>
        <family val="1"/>
        <charset val="186"/>
      </rPr>
      <t>214,80</t>
    </r>
  </si>
  <si>
    <r>
      <rPr>
        <b/>
        <i/>
        <strike/>
        <sz val="11"/>
        <rFont val="Times New Roman"/>
        <family val="1"/>
        <charset val="186"/>
      </rPr>
      <t>1269,19</t>
    </r>
    <r>
      <rPr>
        <b/>
        <i/>
        <sz val="11"/>
        <rFont val="Times New Roman"/>
        <family val="1"/>
        <charset val="186"/>
      </rPr>
      <t xml:space="preserve"> 1224,93</t>
    </r>
  </si>
  <si>
    <r>
      <rPr>
        <strike/>
        <sz val="11"/>
        <rFont val="Times New Roman"/>
        <family val="1"/>
        <charset val="186"/>
      </rPr>
      <t>1567,76</t>
    </r>
    <r>
      <rPr>
        <b/>
        <sz val="11"/>
        <rFont val="Times New Roman"/>
        <family val="1"/>
        <charset val="186"/>
      </rPr>
      <t xml:space="preserve"> 1576,86</t>
    </r>
  </si>
  <si>
    <r>
      <rPr>
        <strike/>
        <sz val="11"/>
        <rFont val="Times New Roman"/>
        <family val="1"/>
        <charset val="186"/>
      </rPr>
      <t>1426,33</t>
    </r>
    <r>
      <rPr>
        <b/>
        <sz val="11"/>
        <rFont val="Times New Roman"/>
        <family val="1"/>
        <charset val="186"/>
      </rPr>
      <t xml:space="preserve"> 1230,43</t>
    </r>
  </si>
  <si>
    <r>
      <rPr>
        <strike/>
        <sz val="11"/>
        <rFont val="Times New Roman"/>
        <family val="1"/>
        <charset val="186"/>
      </rPr>
      <t>1441,16</t>
    </r>
    <r>
      <rPr>
        <b/>
        <sz val="11"/>
        <rFont val="Times New Roman"/>
        <family val="1"/>
        <charset val="186"/>
      </rPr>
      <t xml:space="preserve"> 1450,26</t>
    </r>
  </si>
  <si>
    <r>
      <rPr>
        <strike/>
        <sz val="11"/>
        <rFont val="Times New Roman"/>
        <family val="1"/>
        <charset val="186"/>
      </rPr>
      <t xml:space="preserve">249,28 </t>
    </r>
    <r>
      <rPr>
        <b/>
        <sz val="11"/>
        <rFont val="Times New Roman"/>
        <family val="1"/>
        <charset val="186"/>
      </rPr>
      <t>258,38</t>
    </r>
  </si>
  <si>
    <r>
      <rPr>
        <strike/>
        <sz val="11"/>
        <rFont val="Times New Roman"/>
        <family val="1"/>
        <charset val="186"/>
      </rPr>
      <t>4684,52</t>
    </r>
    <r>
      <rPr>
        <b/>
        <sz val="11"/>
        <rFont val="Times New Roman"/>
        <family val="1"/>
        <charset val="186"/>
      </rPr>
      <t xml:space="preserve"> 4515,92</t>
    </r>
  </si>
  <si>
    <r>
      <rPr>
        <strike/>
        <sz val="11"/>
        <rFont val="Times New Roman"/>
        <family val="1"/>
        <charset val="186"/>
      </rPr>
      <t>189,53</t>
    </r>
    <r>
      <rPr>
        <b/>
        <sz val="11"/>
        <rFont val="Times New Roman"/>
        <family val="1"/>
        <charset val="186"/>
      </rPr>
      <t xml:space="preserve"> 194,80</t>
    </r>
  </si>
  <si>
    <r>
      <rPr>
        <strike/>
        <sz val="11"/>
        <rFont val="Times New Roman"/>
        <family val="1"/>
        <charset val="186"/>
      </rPr>
      <t>195,52</t>
    </r>
    <r>
      <rPr>
        <b/>
        <sz val="11"/>
        <rFont val="Times New Roman"/>
        <family val="1"/>
        <charset val="186"/>
      </rPr>
      <t xml:space="preserve"> 200,79</t>
    </r>
  </si>
  <si>
    <r>
      <rPr>
        <strike/>
        <sz val="11"/>
        <rFont val="Times New Roman"/>
        <family val="1"/>
        <charset val="186"/>
      </rPr>
      <t>478,70</t>
    </r>
    <r>
      <rPr>
        <b/>
        <sz val="11"/>
        <rFont val="Times New Roman"/>
        <family val="1"/>
        <charset val="186"/>
      </rPr>
      <t xml:space="preserve"> 483,97</t>
    </r>
  </si>
  <si>
    <r>
      <rPr>
        <strike/>
        <sz val="11"/>
        <rFont val="Times New Roman"/>
        <family val="1"/>
        <charset val="186"/>
      </rPr>
      <t xml:space="preserve">902,47 </t>
    </r>
    <r>
      <rPr>
        <b/>
        <sz val="11"/>
        <rFont val="Times New Roman"/>
        <family val="1"/>
        <charset val="186"/>
      </rPr>
      <t>907,74</t>
    </r>
  </si>
  <si>
    <r>
      <rPr>
        <strike/>
        <sz val="11"/>
        <rFont val="Times New Roman"/>
        <family val="1"/>
        <charset val="186"/>
      </rPr>
      <t>5807,96</t>
    </r>
    <r>
      <rPr>
        <b/>
        <sz val="11"/>
        <rFont val="Times New Roman"/>
        <family val="1"/>
        <charset val="186"/>
      </rPr>
      <t xml:space="preserve"> 5639,36</t>
    </r>
  </si>
  <si>
    <r>
      <rPr>
        <strike/>
        <sz val="11"/>
        <rFont val="Times New Roman"/>
        <family val="1"/>
        <charset val="186"/>
      </rPr>
      <t xml:space="preserve">1766,23 </t>
    </r>
    <r>
      <rPr>
        <b/>
        <sz val="11"/>
        <rFont val="Times New Roman"/>
        <family val="1"/>
        <charset val="186"/>
      </rPr>
      <t>1787,31</t>
    </r>
  </si>
  <si>
    <r>
      <rPr>
        <strike/>
        <sz val="11"/>
        <rFont val="Times New Roman"/>
        <family val="1"/>
        <charset val="186"/>
      </rPr>
      <t>1226,62</t>
    </r>
    <r>
      <rPr>
        <b/>
        <sz val="11"/>
        <rFont val="Times New Roman"/>
        <family val="1"/>
        <charset val="186"/>
      </rPr>
      <t xml:space="preserve"> 1247,70</t>
    </r>
  </si>
  <si>
    <r>
      <rPr>
        <strike/>
        <sz val="11"/>
        <rFont val="Times New Roman"/>
        <family val="1"/>
        <charset val="186"/>
      </rPr>
      <t>185,55</t>
    </r>
    <r>
      <rPr>
        <b/>
        <sz val="11"/>
        <rFont val="Times New Roman"/>
        <family val="1"/>
        <charset val="186"/>
      </rPr>
      <t xml:space="preserve"> 195,70</t>
    </r>
  </si>
  <si>
    <r>
      <rPr>
        <strike/>
        <sz val="11"/>
        <rFont val="Times New Roman"/>
        <family val="1"/>
        <charset val="186"/>
      </rPr>
      <t xml:space="preserve">194,75 </t>
    </r>
    <r>
      <rPr>
        <b/>
        <sz val="11"/>
        <rFont val="Times New Roman"/>
        <family val="1"/>
        <charset val="186"/>
      </rPr>
      <t>204,90</t>
    </r>
  </si>
  <si>
    <r>
      <rPr>
        <strike/>
        <sz val="11"/>
        <rFont val="Times New Roman"/>
        <family val="1"/>
        <charset val="186"/>
      </rPr>
      <t>774,20</t>
    </r>
    <r>
      <rPr>
        <b/>
        <sz val="11"/>
        <rFont val="Times New Roman"/>
        <family val="1"/>
        <charset val="186"/>
      </rPr>
      <t xml:space="preserve"> 784,34</t>
    </r>
  </si>
  <si>
    <r>
      <rPr>
        <strike/>
        <sz val="11"/>
        <rFont val="Times New Roman"/>
        <family val="1"/>
        <charset val="186"/>
      </rPr>
      <t>190,31</t>
    </r>
    <r>
      <rPr>
        <b/>
        <strike/>
        <sz val="11"/>
        <rFont val="Times New Roman"/>
        <family val="1"/>
        <charset val="186"/>
      </rPr>
      <t xml:space="preserve"> </t>
    </r>
    <r>
      <rPr>
        <b/>
        <sz val="11"/>
        <rFont val="Times New Roman"/>
        <family val="1"/>
        <charset val="186"/>
      </rPr>
      <t>200,45</t>
    </r>
  </si>
  <si>
    <r>
      <rPr>
        <strike/>
        <sz val="11"/>
        <rFont val="Times New Roman"/>
        <family val="1"/>
        <charset val="186"/>
      </rPr>
      <t xml:space="preserve">1344,81 </t>
    </r>
    <r>
      <rPr>
        <b/>
        <sz val="11"/>
        <rFont val="Times New Roman"/>
        <family val="1"/>
        <charset val="186"/>
      </rPr>
      <t>1385,39</t>
    </r>
  </si>
  <si>
    <r>
      <rPr>
        <strike/>
        <sz val="11"/>
        <rFont val="Times New Roman"/>
        <family val="1"/>
        <charset val="186"/>
      </rPr>
      <t xml:space="preserve">751,85 </t>
    </r>
    <r>
      <rPr>
        <b/>
        <sz val="11"/>
        <rFont val="Times New Roman"/>
        <family val="1"/>
        <charset val="186"/>
      </rPr>
      <t>792,43</t>
    </r>
  </si>
  <si>
    <r>
      <rPr>
        <strike/>
        <sz val="11"/>
        <rFont val="Times New Roman"/>
        <family val="1"/>
        <charset val="186"/>
      </rPr>
      <t>167,49</t>
    </r>
    <r>
      <rPr>
        <b/>
        <sz val="11"/>
        <rFont val="Times New Roman"/>
        <family val="1"/>
        <charset val="186"/>
      </rPr>
      <t xml:space="preserve"> 170,81</t>
    </r>
  </si>
  <si>
    <r>
      <rPr>
        <strike/>
        <sz val="11"/>
        <rFont val="Times New Roman"/>
        <family val="1"/>
        <charset val="186"/>
      </rPr>
      <t xml:space="preserve">189,59 </t>
    </r>
    <r>
      <rPr>
        <b/>
        <sz val="11"/>
        <rFont val="Times New Roman"/>
        <family val="1"/>
        <charset val="186"/>
      </rPr>
      <t>192,91</t>
    </r>
  </si>
  <si>
    <r>
      <rPr>
        <strike/>
        <sz val="11"/>
        <rFont val="Times New Roman"/>
        <family val="1"/>
        <charset val="186"/>
      </rPr>
      <t>266,59</t>
    </r>
    <r>
      <rPr>
        <b/>
        <sz val="11"/>
        <rFont val="Times New Roman"/>
        <family val="1"/>
        <charset val="186"/>
      </rPr>
      <t xml:space="preserve"> 269,91</t>
    </r>
  </si>
  <si>
    <r>
      <rPr>
        <strike/>
        <sz val="11"/>
        <rFont val="Times New Roman"/>
        <family val="1"/>
        <charset val="186"/>
      </rPr>
      <t xml:space="preserve">277,55 </t>
    </r>
    <r>
      <rPr>
        <b/>
        <sz val="11"/>
        <rFont val="Times New Roman"/>
        <family val="1"/>
        <charset val="186"/>
      </rPr>
      <t>280,87</t>
    </r>
  </si>
  <si>
    <r>
      <rPr>
        <strike/>
        <sz val="11"/>
        <rFont val="Times New Roman"/>
        <family val="1"/>
        <charset val="186"/>
      </rPr>
      <t>901,23</t>
    </r>
    <r>
      <rPr>
        <b/>
        <sz val="11"/>
        <rFont val="Times New Roman"/>
        <family val="1"/>
        <charset val="186"/>
      </rPr>
      <t xml:space="preserve"> 914,51</t>
    </r>
  </si>
  <si>
    <r>
      <rPr>
        <strike/>
        <sz val="11"/>
        <rFont val="Times New Roman"/>
        <family val="1"/>
        <charset val="186"/>
      </rPr>
      <t xml:space="preserve">296,86 </t>
    </r>
    <r>
      <rPr>
        <b/>
        <sz val="11"/>
        <rFont val="Times New Roman"/>
        <family val="1"/>
        <charset val="186"/>
      </rPr>
      <t>309,14</t>
    </r>
  </si>
  <si>
    <r>
      <rPr>
        <strike/>
        <sz val="11"/>
        <rFont val="Times New Roman"/>
        <family val="1"/>
        <charset val="186"/>
      </rPr>
      <t>166,17</t>
    </r>
    <r>
      <rPr>
        <b/>
        <sz val="11"/>
        <rFont val="Times New Roman"/>
        <family val="1"/>
        <charset val="186"/>
      </rPr>
      <t xml:space="preserve"> 178,57</t>
    </r>
  </si>
  <si>
    <r>
      <rPr>
        <strike/>
        <sz val="11"/>
        <rFont val="Times New Roman"/>
        <family val="1"/>
        <charset val="186"/>
      </rPr>
      <t xml:space="preserve">173,07 </t>
    </r>
    <r>
      <rPr>
        <b/>
        <sz val="11"/>
        <rFont val="Times New Roman"/>
        <family val="1"/>
        <charset val="186"/>
      </rPr>
      <t>185,47</t>
    </r>
  </si>
  <si>
    <r>
      <rPr>
        <strike/>
        <sz val="11"/>
        <rFont val="Times New Roman"/>
        <family val="1"/>
        <charset val="186"/>
      </rPr>
      <t>294,17</t>
    </r>
    <r>
      <rPr>
        <b/>
        <sz val="11"/>
        <rFont val="Times New Roman"/>
        <family val="1"/>
        <charset val="186"/>
      </rPr>
      <t xml:space="preserve"> 306,47</t>
    </r>
  </si>
  <si>
    <r>
      <rPr>
        <strike/>
        <sz val="11"/>
        <rFont val="Times New Roman"/>
        <family val="1"/>
        <charset val="186"/>
      </rPr>
      <t>389,19</t>
    </r>
    <r>
      <rPr>
        <b/>
        <sz val="11"/>
        <rFont val="Times New Roman"/>
        <family val="1"/>
        <charset val="186"/>
      </rPr>
      <t xml:space="preserve"> 401,49</t>
    </r>
  </si>
  <si>
    <r>
      <rPr>
        <strike/>
        <sz val="11"/>
        <rFont val="Times New Roman"/>
        <family val="1"/>
        <charset val="186"/>
      </rPr>
      <t xml:space="preserve">1022,60 </t>
    </r>
    <r>
      <rPr>
        <b/>
        <sz val="11"/>
        <rFont val="Times New Roman"/>
        <family val="1"/>
        <charset val="186"/>
      </rPr>
      <t>1072,00</t>
    </r>
  </si>
  <si>
    <r>
      <rPr>
        <strike/>
        <sz val="11"/>
        <rFont val="Times New Roman"/>
        <family val="1"/>
        <charset val="186"/>
      </rPr>
      <t>431,92</t>
    </r>
    <r>
      <rPr>
        <b/>
        <sz val="11"/>
        <rFont val="Times New Roman"/>
        <family val="1"/>
        <charset val="186"/>
      </rPr>
      <t xml:space="preserve"> 480,32</t>
    </r>
  </si>
  <si>
    <r>
      <rPr>
        <strike/>
        <sz val="11"/>
        <rFont val="Times New Roman"/>
        <family val="1"/>
        <charset val="186"/>
      </rPr>
      <t>9719,39</t>
    </r>
    <r>
      <rPr>
        <b/>
        <sz val="11"/>
        <rFont val="Times New Roman"/>
        <family val="1"/>
        <charset val="186"/>
      </rPr>
      <t xml:space="preserve"> 9675,13</t>
    </r>
  </si>
  <si>
    <r>
      <rPr>
        <b/>
        <strike/>
        <sz val="11"/>
        <rFont val="Times New Roman"/>
        <family val="1"/>
        <charset val="186"/>
      </rPr>
      <t>451,99</t>
    </r>
    <r>
      <rPr>
        <b/>
        <sz val="11"/>
        <rFont val="Times New Roman"/>
        <family val="1"/>
        <charset val="186"/>
      </rPr>
      <t xml:space="preserve"> 390,49</t>
    </r>
  </si>
  <si>
    <r>
      <rPr>
        <b/>
        <strike/>
        <sz val="11"/>
        <rFont val="Times New Roman"/>
        <family val="1"/>
        <charset val="186"/>
      </rPr>
      <t>1475,13</t>
    </r>
    <r>
      <rPr>
        <b/>
        <sz val="11"/>
        <rFont val="Times New Roman"/>
        <family val="1"/>
        <charset val="186"/>
      </rPr>
      <t xml:space="preserve"> 1413,63</t>
    </r>
  </si>
  <si>
    <r>
      <rPr>
        <strike/>
        <sz val="11"/>
        <rFont val="Times New Roman"/>
        <family val="1"/>
        <charset val="186"/>
      </rPr>
      <t>2087,80</t>
    </r>
    <r>
      <rPr>
        <b/>
        <sz val="11"/>
        <rFont val="Times New Roman"/>
        <family val="1"/>
        <charset val="186"/>
      </rPr>
      <t xml:space="preserve"> 2026,30</t>
    </r>
  </si>
  <si>
    <r>
      <rPr>
        <strike/>
        <sz val="11"/>
        <rFont val="Times New Roman"/>
        <family val="1"/>
        <charset val="186"/>
      </rPr>
      <t>93,26</t>
    </r>
    <r>
      <rPr>
        <b/>
        <sz val="11"/>
        <rFont val="Times New Roman"/>
        <family val="1"/>
        <charset val="186"/>
      </rPr>
      <t xml:space="preserve"> 102,36</t>
    </r>
  </si>
  <si>
    <r>
      <rPr>
        <strike/>
        <sz val="11"/>
        <rFont val="Times New Roman"/>
        <family val="1"/>
        <charset val="186"/>
      </rPr>
      <t>95,74</t>
    </r>
    <r>
      <rPr>
        <b/>
        <sz val="11"/>
        <rFont val="Times New Roman"/>
        <family val="1"/>
        <charset val="186"/>
      </rPr>
      <t xml:space="preserve"> 104,84</t>
    </r>
  </si>
  <si>
    <r>
      <rPr>
        <strike/>
        <sz val="11"/>
        <rFont val="Times New Roman"/>
        <family val="1"/>
        <charset val="186"/>
      </rPr>
      <t>106,17</t>
    </r>
    <r>
      <rPr>
        <b/>
        <sz val="11"/>
        <rFont val="Times New Roman"/>
        <family val="1"/>
        <charset val="186"/>
      </rPr>
      <t xml:space="preserve"> 115,27</t>
    </r>
  </si>
  <si>
    <r>
      <rPr>
        <strike/>
        <sz val="11"/>
        <rFont val="Times New Roman"/>
        <family val="1"/>
        <charset val="186"/>
      </rPr>
      <t>205,46</t>
    </r>
    <r>
      <rPr>
        <sz val="11"/>
        <rFont val="Times New Roman"/>
        <family val="1"/>
        <charset val="186"/>
      </rPr>
      <t xml:space="preserve"> </t>
    </r>
    <r>
      <rPr>
        <b/>
        <sz val="11"/>
        <rFont val="Times New Roman"/>
        <family val="1"/>
        <charset val="186"/>
      </rPr>
      <t>214,56</t>
    </r>
  </si>
  <si>
    <r>
      <rPr>
        <b/>
        <strike/>
        <sz val="11"/>
        <rFont val="Times New Roman"/>
        <family val="1"/>
        <charset val="186"/>
      </rPr>
      <t>500,63</t>
    </r>
    <r>
      <rPr>
        <b/>
        <sz val="11"/>
        <rFont val="Times New Roman"/>
        <family val="1"/>
        <charset val="186"/>
      </rPr>
      <t xml:space="preserve"> 537,03</t>
    </r>
  </si>
  <si>
    <r>
      <rPr>
        <strike/>
        <sz val="11"/>
        <rFont val="Times New Roman"/>
        <family val="1"/>
        <charset val="186"/>
      </rPr>
      <t>203,05</t>
    </r>
    <r>
      <rPr>
        <b/>
        <sz val="11"/>
        <rFont val="Times New Roman"/>
        <family val="1"/>
        <charset val="186"/>
      </rPr>
      <t xml:space="preserve"> 208,32</t>
    </r>
  </si>
  <si>
    <r>
      <rPr>
        <strike/>
        <sz val="11"/>
        <rFont val="Times New Roman"/>
        <family val="1"/>
        <charset val="186"/>
      </rPr>
      <t>205,30</t>
    </r>
    <r>
      <rPr>
        <b/>
        <sz val="11"/>
        <rFont val="Times New Roman"/>
        <family val="1"/>
        <charset val="186"/>
      </rPr>
      <t xml:space="preserve"> 210,57</t>
    </r>
  </si>
  <si>
    <r>
      <rPr>
        <strike/>
        <sz val="11"/>
        <rFont val="Times New Roman"/>
        <family val="1"/>
        <charset val="186"/>
      </rPr>
      <t>206,79</t>
    </r>
    <r>
      <rPr>
        <b/>
        <sz val="11"/>
        <rFont val="Times New Roman"/>
        <family val="1"/>
        <charset val="186"/>
      </rPr>
      <t xml:space="preserve"> 212,06</t>
    </r>
  </si>
  <si>
    <r>
      <rPr>
        <strike/>
        <sz val="11"/>
        <rFont val="Times New Roman"/>
        <family val="1"/>
        <charset val="186"/>
      </rPr>
      <t>820,44</t>
    </r>
    <r>
      <rPr>
        <b/>
        <sz val="11"/>
        <rFont val="Times New Roman"/>
        <family val="1"/>
        <charset val="186"/>
      </rPr>
      <t xml:space="preserve"> 840,52 </t>
    </r>
  </si>
  <si>
    <r>
      <rPr>
        <strike/>
        <sz val="11"/>
        <rFont val="Times New Roman"/>
        <family val="1"/>
        <charset val="186"/>
      </rPr>
      <t xml:space="preserve">209,59 </t>
    </r>
    <r>
      <rPr>
        <b/>
        <sz val="11"/>
        <rFont val="Times New Roman"/>
        <family val="1"/>
        <charset val="186"/>
      </rPr>
      <t>219,74</t>
    </r>
  </si>
  <si>
    <r>
      <rPr>
        <b/>
        <strike/>
        <sz val="11"/>
        <rFont val="Times New Roman"/>
        <family val="1"/>
        <charset val="186"/>
      </rPr>
      <t>211,49</t>
    </r>
    <r>
      <rPr>
        <b/>
        <sz val="11"/>
        <rFont val="Times New Roman"/>
        <family val="1"/>
        <charset val="186"/>
      </rPr>
      <t xml:space="preserve"> 221,64</t>
    </r>
  </si>
  <si>
    <r>
      <rPr>
        <strike/>
        <sz val="11"/>
        <rFont val="Times New Roman"/>
        <family val="1"/>
        <charset val="186"/>
      </rPr>
      <t>211,49</t>
    </r>
    <r>
      <rPr>
        <b/>
        <sz val="11"/>
        <rFont val="Times New Roman"/>
        <family val="1"/>
        <charset val="186"/>
      </rPr>
      <t xml:space="preserve"> 221,63</t>
    </r>
  </si>
  <si>
    <r>
      <rPr>
        <strike/>
        <sz val="11"/>
        <rFont val="Times New Roman"/>
        <family val="1"/>
        <charset val="186"/>
      </rPr>
      <t>213,59</t>
    </r>
    <r>
      <rPr>
        <b/>
        <sz val="11"/>
        <rFont val="Times New Roman"/>
        <family val="1"/>
        <charset val="186"/>
      </rPr>
      <t xml:space="preserve"> 223,73</t>
    </r>
  </si>
  <si>
    <r>
      <rPr>
        <strike/>
        <sz val="11"/>
        <rFont val="Times New Roman"/>
        <family val="1"/>
        <charset val="186"/>
      </rPr>
      <t>846,16</t>
    </r>
    <r>
      <rPr>
        <b/>
        <sz val="11"/>
        <rFont val="Times New Roman"/>
        <family val="1"/>
        <charset val="186"/>
      </rPr>
      <t xml:space="preserve"> 886,74</t>
    </r>
  </si>
  <si>
    <r>
      <rPr>
        <strike/>
        <sz val="11"/>
        <rFont val="Times New Roman"/>
        <family val="1"/>
        <charset val="186"/>
      </rPr>
      <t>213,59</t>
    </r>
    <r>
      <rPr>
        <sz val="11"/>
        <rFont val="Times New Roman"/>
        <family val="1"/>
        <charset val="186"/>
      </rPr>
      <t xml:space="preserve"> </t>
    </r>
    <r>
      <rPr>
        <b/>
        <sz val="11"/>
        <rFont val="Times New Roman"/>
        <family val="1"/>
        <charset val="186"/>
      </rPr>
      <t>216,91</t>
    </r>
  </si>
  <si>
    <r>
      <rPr>
        <strike/>
        <sz val="11"/>
        <rFont val="Times New Roman"/>
        <family val="1"/>
        <charset val="186"/>
      </rPr>
      <t>213,59</t>
    </r>
    <r>
      <rPr>
        <b/>
        <sz val="11"/>
        <rFont val="Times New Roman"/>
        <family val="1"/>
        <charset val="186"/>
      </rPr>
      <t xml:space="preserve"> 216,91</t>
    </r>
  </si>
  <si>
    <r>
      <rPr>
        <strike/>
        <sz val="11"/>
        <rFont val="Times New Roman"/>
        <family val="1"/>
        <charset val="186"/>
      </rPr>
      <t>216,40</t>
    </r>
    <r>
      <rPr>
        <b/>
        <sz val="11"/>
        <rFont val="Times New Roman"/>
        <family val="1"/>
        <charset val="186"/>
      </rPr>
      <t xml:space="preserve"> 219,72</t>
    </r>
  </si>
  <si>
    <r>
      <rPr>
        <b/>
        <strike/>
        <sz val="11"/>
        <rFont val="Times New Roman"/>
        <family val="1"/>
        <charset val="186"/>
      </rPr>
      <t xml:space="preserve">857,16 </t>
    </r>
    <r>
      <rPr>
        <b/>
        <sz val="11"/>
        <rFont val="Times New Roman"/>
        <family val="1"/>
        <charset val="186"/>
      </rPr>
      <t xml:space="preserve">870,44 </t>
    </r>
  </si>
  <si>
    <r>
      <rPr>
        <strike/>
        <sz val="11"/>
        <rFont val="Times New Roman"/>
        <family val="1"/>
        <charset val="186"/>
      </rPr>
      <t>217,15</t>
    </r>
    <r>
      <rPr>
        <b/>
        <sz val="11"/>
        <rFont val="Times New Roman"/>
        <family val="1"/>
        <charset val="186"/>
      </rPr>
      <t xml:space="preserve"> 229,55</t>
    </r>
  </si>
  <si>
    <r>
      <rPr>
        <strike/>
        <sz val="11"/>
        <rFont val="Times New Roman"/>
        <family val="1"/>
        <charset val="186"/>
      </rPr>
      <t xml:space="preserve">217,15 </t>
    </r>
    <r>
      <rPr>
        <b/>
        <sz val="11"/>
        <rFont val="Times New Roman"/>
        <family val="1"/>
        <charset val="186"/>
      </rPr>
      <t>229,45</t>
    </r>
  </si>
  <si>
    <r>
      <rPr>
        <strike/>
        <sz val="11"/>
        <rFont val="Times New Roman"/>
        <family val="1"/>
        <charset val="186"/>
      </rPr>
      <t>219,28</t>
    </r>
    <r>
      <rPr>
        <b/>
        <sz val="11"/>
        <rFont val="Times New Roman"/>
        <family val="1"/>
        <charset val="186"/>
      </rPr>
      <t xml:space="preserve"> 231,58</t>
    </r>
  </si>
  <si>
    <r>
      <rPr>
        <strike/>
        <sz val="11"/>
        <rFont val="Times New Roman"/>
        <family val="1"/>
        <charset val="186"/>
      </rPr>
      <t>870,73</t>
    </r>
    <r>
      <rPr>
        <b/>
        <sz val="11"/>
        <rFont val="Times New Roman"/>
        <family val="1"/>
        <charset val="186"/>
      </rPr>
      <t xml:space="preserve"> 920,13</t>
    </r>
  </si>
  <si>
    <r>
      <rPr>
        <strike/>
        <sz val="11"/>
        <rFont val="Times New Roman"/>
        <family val="1"/>
        <charset val="186"/>
      </rPr>
      <t>3895,13</t>
    </r>
    <r>
      <rPr>
        <b/>
        <sz val="11"/>
        <rFont val="Times New Roman"/>
        <family val="1"/>
        <charset val="186"/>
      </rPr>
      <t xml:space="preserve"> 4055,87</t>
    </r>
  </si>
  <si>
    <r>
      <rPr>
        <strike/>
        <sz val="11"/>
        <rFont val="Times New Roman"/>
        <family val="1"/>
        <charset val="186"/>
      </rPr>
      <t xml:space="preserve">1624,43 </t>
    </r>
    <r>
      <rPr>
        <b/>
        <sz val="11"/>
        <rFont val="Times New Roman"/>
        <family val="1"/>
        <charset val="186"/>
      </rPr>
      <t>1633,53</t>
    </r>
  </si>
  <si>
    <r>
      <rPr>
        <strike/>
        <sz val="11"/>
        <rFont val="Times New Roman"/>
        <family val="1"/>
        <charset val="186"/>
      </rPr>
      <t xml:space="preserve">1296,58 </t>
    </r>
    <r>
      <rPr>
        <b/>
        <sz val="11"/>
        <rFont val="Times New Roman"/>
        <family val="1"/>
        <charset val="186"/>
      </rPr>
      <t>1162,18</t>
    </r>
  </si>
  <si>
    <r>
      <rPr>
        <strike/>
        <sz val="11"/>
        <rFont val="Times New Roman"/>
        <family val="1"/>
        <charset val="186"/>
      </rPr>
      <t>1476,81</t>
    </r>
    <r>
      <rPr>
        <sz val="11"/>
        <rFont val="Times New Roman"/>
        <family val="1"/>
        <charset val="186"/>
      </rPr>
      <t xml:space="preserve"> </t>
    </r>
    <r>
      <rPr>
        <b/>
        <sz val="11"/>
        <rFont val="Times New Roman"/>
        <family val="1"/>
        <charset val="186"/>
      </rPr>
      <t>1424,41</t>
    </r>
  </si>
  <si>
    <r>
      <rPr>
        <strike/>
        <sz val="11"/>
        <rFont val="Times New Roman"/>
        <family val="1"/>
        <charset val="186"/>
      </rPr>
      <t>286,70</t>
    </r>
    <r>
      <rPr>
        <b/>
        <sz val="11"/>
        <rFont val="Times New Roman"/>
        <family val="1"/>
        <charset val="186"/>
      </rPr>
      <t xml:space="preserve"> 295,80</t>
    </r>
  </si>
  <si>
    <r>
      <rPr>
        <strike/>
        <sz val="11"/>
        <rFont val="Times New Roman"/>
        <family val="1"/>
        <charset val="186"/>
      </rPr>
      <t>220,69</t>
    </r>
    <r>
      <rPr>
        <sz val="11"/>
        <rFont val="Times New Roman"/>
        <family val="1"/>
        <charset val="186"/>
      </rPr>
      <t xml:space="preserve"> </t>
    </r>
    <r>
      <rPr>
        <b/>
        <sz val="11"/>
        <rFont val="Times New Roman"/>
        <family val="1"/>
        <charset val="186"/>
      </rPr>
      <t>225,96</t>
    </r>
  </si>
  <si>
    <r>
      <rPr>
        <strike/>
        <sz val="11"/>
        <rFont val="Times New Roman"/>
        <family val="1"/>
        <charset val="186"/>
      </rPr>
      <t>367,71</t>
    </r>
    <r>
      <rPr>
        <b/>
        <sz val="11"/>
        <rFont val="Times New Roman"/>
        <family val="1"/>
        <charset val="186"/>
      </rPr>
      <t xml:space="preserve"> 372,98</t>
    </r>
  </si>
  <si>
    <r>
      <rPr>
        <strike/>
        <sz val="11"/>
        <rFont val="Times New Roman"/>
        <family val="1"/>
        <charset val="186"/>
      </rPr>
      <t xml:space="preserve">1081,22 </t>
    </r>
    <r>
      <rPr>
        <b/>
        <sz val="11"/>
        <rFont val="Times New Roman"/>
        <family val="1"/>
        <charset val="186"/>
      </rPr>
      <t>1086,49</t>
    </r>
  </si>
  <si>
    <r>
      <rPr>
        <strike/>
        <sz val="11"/>
        <rFont val="Times New Roman"/>
        <family val="1"/>
        <charset val="186"/>
      </rPr>
      <t>1874,92</t>
    </r>
    <r>
      <rPr>
        <b/>
        <sz val="11"/>
        <rFont val="Times New Roman"/>
        <family val="1"/>
        <charset val="186"/>
      </rPr>
      <t xml:space="preserve"> 1896,00</t>
    </r>
  </si>
  <si>
    <r>
      <rPr>
        <strike/>
        <sz val="11"/>
        <rFont val="Times New Roman"/>
        <family val="1"/>
        <charset val="186"/>
      </rPr>
      <t>209,59</t>
    </r>
    <r>
      <rPr>
        <b/>
        <sz val="11"/>
        <rFont val="Times New Roman"/>
        <family val="1"/>
        <charset val="186"/>
      </rPr>
      <t xml:space="preserve"> 219,74</t>
    </r>
  </si>
  <si>
    <r>
      <rPr>
        <strike/>
        <sz val="11"/>
        <rFont val="Times New Roman"/>
        <family val="1"/>
        <charset val="186"/>
      </rPr>
      <t>211,49</t>
    </r>
    <r>
      <rPr>
        <b/>
        <sz val="11"/>
        <rFont val="Times New Roman"/>
        <family val="1"/>
        <charset val="186"/>
      </rPr>
      <t xml:space="preserve"> 221,64</t>
    </r>
  </si>
  <si>
    <r>
      <rPr>
        <strike/>
        <sz val="11"/>
        <rFont val="Times New Roman"/>
        <family val="1"/>
        <charset val="186"/>
      </rPr>
      <t>797,39</t>
    </r>
    <r>
      <rPr>
        <b/>
        <sz val="11"/>
        <rFont val="Times New Roman"/>
        <family val="1"/>
        <charset val="186"/>
      </rPr>
      <t xml:space="preserve"> 807,53</t>
    </r>
  </si>
  <si>
    <r>
      <rPr>
        <strike/>
        <sz val="11"/>
        <rFont val="Times New Roman"/>
        <family val="1"/>
        <charset val="186"/>
      </rPr>
      <t>1432,06</t>
    </r>
    <r>
      <rPr>
        <b/>
        <sz val="11"/>
        <rFont val="Times New Roman"/>
        <family val="1"/>
        <charset val="186"/>
      </rPr>
      <t xml:space="preserve"> 1472,64</t>
    </r>
  </si>
  <si>
    <r>
      <rPr>
        <strike/>
        <sz val="11"/>
        <rFont val="Times New Roman"/>
        <family val="1"/>
        <charset val="186"/>
      </rPr>
      <t>857,16</t>
    </r>
    <r>
      <rPr>
        <b/>
        <sz val="11"/>
        <rFont val="Times New Roman"/>
        <family val="1"/>
        <charset val="186"/>
      </rPr>
      <t xml:space="preserve"> 870,44</t>
    </r>
  </si>
  <si>
    <r>
      <rPr>
        <strike/>
        <sz val="11"/>
        <rFont val="Times New Roman"/>
        <family val="1"/>
        <charset val="186"/>
      </rPr>
      <t>9719,40</t>
    </r>
    <r>
      <rPr>
        <b/>
        <sz val="11"/>
        <rFont val="Times New Roman"/>
        <family val="1"/>
        <charset val="186"/>
      </rPr>
      <t xml:space="preserve"> 9675,14</t>
    </r>
  </si>
  <si>
    <t>Atidėtas apmokėjimas</t>
  </si>
  <si>
    <r>
      <rPr>
        <strike/>
        <sz val="11"/>
        <rFont val="Times New Roman"/>
        <family val="1"/>
        <charset val="186"/>
      </rPr>
      <t>Įsiskolinimas tiekėjams</t>
    </r>
    <r>
      <rPr>
        <sz val="11"/>
        <rFont val="Times New Roman"/>
        <family val="1"/>
        <charset val="186"/>
      </rPr>
      <t xml:space="preserve"> Atidėtas apmokėjimas</t>
    </r>
  </si>
  <si>
    <r>
      <rPr>
        <i/>
        <strike/>
        <sz val="11"/>
        <rFont val="Times New Roman"/>
        <family val="1"/>
        <charset val="186"/>
      </rPr>
      <t>263,5</t>
    </r>
    <r>
      <rPr>
        <b/>
        <i/>
        <sz val="11"/>
        <rFont val="Times New Roman"/>
        <family val="1"/>
        <charset val="186"/>
      </rPr>
      <t xml:space="preserve"> 33,60</t>
    </r>
  </si>
  <si>
    <r>
      <rPr>
        <i/>
        <strike/>
        <sz val="11"/>
        <rFont val="Times New Roman"/>
        <family val="1"/>
        <charset val="186"/>
      </rPr>
      <t>561,35</t>
    </r>
    <r>
      <rPr>
        <b/>
        <i/>
        <strike/>
        <sz val="11"/>
        <rFont val="Times New Roman"/>
        <family val="1"/>
        <charset val="186"/>
      </rPr>
      <t xml:space="preserve"> </t>
    </r>
    <r>
      <rPr>
        <b/>
        <i/>
        <sz val="11"/>
        <rFont val="Times New Roman"/>
        <family val="1"/>
        <charset val="186"/>
      </rPr>
      <t>153,75</t>
    </r>
  </si>
  <si>
    <r>
      <rPr>
        <strike/>
        <sz val="11"/>
        <rFont val="Times New Roman"/>
        <family val="1"/>
        <charset val="186"/>
      </rPr>
      <t>1441,16</t>
    </r>
    <r>
      <rPr>
        <b/>
        <sz val="11"/>
        <rFont val="Times New Roman"/>
        <family val="1"/>
        <charset val="186"/>
      </rPr>
      <t xml:space="preserve"> 1211,26</t>
    </r>
  </si>
  <si>
    <r>
      <rPr>
        <strike/>
        <sz val="11"/>
        <rFont val="Times New Roman"/>
        <family val="1"/>
        <charset val="186"/>
      </rPr>
      <t>4684,52</t>
    </r>
    <r>
      <rPr>
        <b/>
        <sz val="11"/>
        <rFont val="Times New Roman"/>
        <family val="1"/>
        <charset val="186"/>
      </rPr>
      <t xml:space="preserve"> 4276,92</t>
    </r>
  </si>
  <si>
    <r>
      <rPr>
        <strike/>
        <sz val="11"/>
        <rFont val="Times New Roman"/>
        <family val="1"/>
        <charset val="186"/>
      </rPr>
      <t>5807,96</t>
    </r>
    <r>
      <rPr>
        <b/>
        <sz val="11"/>
        <rFont val="Times New Roman"/>
        <family val="1"/>
        <charset val="186"/>
      </rPr>
      <t xml:space="preserve"> 5400,36</t>
    </r>
  </si>
  <si>
    <r>
      <rPr>
        <strike/>
        <sz val="11"/>
        <rFont val="Times New Roman"/>
        <family val="1"/>
        <charset val="186"/>
      </rPr>
      <t>1476,81</t>
    </r>
    <r>
      <rPr>
        <sz val="11"/>
        <rFont val="Times New Roman"/>
        <family val="1"/>
        <charset val="186"/>
      </rPr>
      <t xml:space="preserve"> </t>
    </r>
    <r>
      <rPr>
        <b/>
        <sz val="11"/>
        <rFont val="Times New Roman"/>
        <family val="1"/>
        <charset val="186"/>
      </rPr>
      <t>1185,41</t>
    </r>
  </si>
  <si>
    <r>
      <rPr>
        <strike/>
        <sz val="11"/>
        <rFont val="Times New Roman"/>
        <family val="1"/>
        <charset val="186"/>
      </rPr>
      <t>9719,40</t>
    </r>
    <r>
      <rPr>
        <b/>
        <sz val="11"/>
        <rFont val="Times New Roman"/>
        <family val="1"/>
        <charset val="186"/>
      </rPr>
      <t xml:space="preserve"> 9436,14</t>
    </r>
  </si>
  <si>
    <r>
      <t xml:space="preserve">819,75 </t>
    </r>
    <r>
      <rPr>
        <b/>
        <sz val="11"/>
        <rFont val="Times New Roman"/>
        <family val="1"/>
        <charset val="186"/>
      </rPr>
      <t>580,75</t>
    </r>
  </si>
  <si>
    <r>
      <rPr>
        <strike/>
        <sz val="11"/>
        <rFont val="Times New Roman"/>
        <family val="1"/>
        <charset val="186"/>
      </rPr>
      <t>9719,39</t>
    </r>
    <r>
      <rPr>
        <b/>
        <sz val="11"/>
        <rFont val="Times New Roman"/>
        <family val="1"/>
        <charset val="186"/>
      </rPr>
      <t xml:space="preserve"> 9436,13</t>
    </r>
  </si>
  <si>
    <r>
      <rPr>
        <b/>
        <i/>
        <strike/>
        <sz val="11"/>
        <rFont val="Times New Roman"/>
        <family val="1"/>
        <charset val="186"/>
      </rPr>
      <t>1269,19</t>
    </r>
    <r>
      <rPr>
        <b/>
        <i/>
        <sz val="11"/>
        <rFont val="Times New Roman"/>
        <family val="1"/>
        <charset val="186"/>
      </rPr>
      <t xml:space="preserve"> 985,93</t>
    </r>
  </si>
  <si>
    <t>LAAIF „Gyvenamųjų būstų prijungimas prie esamos centralizuotos nuotekų tvarkymo sistemos Kretingos aglomeracijoje"</t>
  </si>
  <si>
    <t>1.3.11</t>
  </si>
  <si>
    <t>1.3.12</t>
  </si>
  <si>
    <t>1.3.13</t>
  </si>
  <si>
    <t>2.2.27</t>
  </si>
  <si>
    <t>2.2.28</t>
  </si>
  <si>
    <t>Vandentiekio, buitinių nuotekų tinklų ir paviršinių nuotekų tinklų rekonstrukcija Melioratorių g., Kretingos m.</t>
  </si>
  <si>
    <t>Vandentiekio įvadų ir nuotekų išvado statyba Tiekėjų g. (nuo Palangos iki Geležinkelio g.)</t>
  </si>
  <si>
    <t>Vandentiekio, buitinių ir paviršinių (lietaus) nuotekų tinklų Vytauto g., Kretingos m., Kretingos r. sav., statybos ir rekonstrukcijos darbai</t>
  </si>
  <si>
    <t>2.3.23</t>
  </si>
  <si>
    <t>Gluosnių g. Vydmantai, vandentiekio tinklų rekonstrukcija</t>
  </si>
  <si>
    <t>1.4.6</t>
  </si>
  <si>
    <t>1.3.14</t>
  </si>
  <si>
    <t>2.2.29</t>
  </si>
  <si>
    <t>2.2.30</t>
  </si>
  <si>
    <t>Šildymo sistemos keitimas</t>
  </si>
  <si>
    <t>PROJEKTAS</t>
  </si>
  <si>
    <t>1 priedas</t>
  </si>
  <si>
    <t xml:space="preserve">UAB "Kretingos vandenys" 2023-2027 m. veiklos plano, patvirtinto 2022-10-27 Kretingos rajono savivaldybės tarybos sprendimu Nr. T2-269  (2023 m. rugpjūčio 8 d. UAB „Kretingos vandenys“ Valdybos sprendimo redakcija (protokolo Nr.9) </t>
  </si>
  <si>
    <t xml:space="preserve">UAB "Kretingos vandenys" 2023-2027 m. veiklos plano, patvirtinto 2022-10-27 Kretingos rajono savivaldybės tarybos sprendimu Nr. T2-269  (2023 m. spalio 5 d. UAB „Kretingos vandenys“ Valdybos sprendimo redakcija (protokolo Nr.10) </t>
  </si>
  <si>
    <t>2023 m. spalio 5 d. Bendrovės valdybos protokolo Nr.10 priedas</t>
  </si>
  <si>
    <t>2024 m. kovo 7 d. Bendrovės valdybos protokolo Nr.1priedas</t>
  </si>
  <si>
    <t xml:space="preserve">UAB "Kretingos vandenys" 2023-2027 m. veiklos plano, patvirtinto 2022-10-27 Kretingos rajono savivaldybės tarybos sprendimu Nr. T2-269  (2023 m. kovo 7 d. UAB „Kretingos vandenys“ Valdybos sprendimo redakcija (protokolo Nr.1) </t>
  </si>
  <si>
    <t>1.3.15</t>
  </si>
  <si>
    <t>2.2.31</t>
  </si>
  <si>
    <t>Vandentiekio ir nuotekų tinklų statyba Panevėžio g., Kretingos m.</t>
  </si>
  <si>
    <t>2.2.32</t>
  </si>
  <si>
    <t>Vandentiekio tinklų sužiedinimas Vilniaus g., Žemaitės al., Kretingos m.</t>
  </si>
  <si>
    <t>1.3.16</t>
  </si>
  <si>
    <t>Vandentiekio tinklų rekonstrukcija, remontas</t>
  </si>
  <si>
    <t>Vandentiekio tinklų priežiūros įranga</t>
  </si>
  <si>
    <t>Nuotekų apskaitos šulinėliai, debitomačiai</t>
  </si>
  <si>
    <t>2.3.24</t>
  </si>
  <si>
    <t>2.3.25</t>
  </si>
  <si>
    <t>2.3.26</t>
  </si>
  <si>
    <t>2.3.27</t>
  </si>
  <si>
    <t>Kluonalių vandenvietės prijungimas</t>
  </si>
  <si>
    <t>1.3.17</t>
  </si>
  <si>
    <t>1.3.18</t>
  </si>
  <si>
    <t xml:space="preserve">Paviršinių (lietaus) nuotekų tinklų rekonstrukcija, vandentiekio ir buitinių nuotekų tinklų statyba Laukų g., Kretingos m. </t>
  </si>
  <si>
    <t>Vandentiekio tinklų nuo Kretingos m. iki Darželio g. 1, Padvariai, rekonstravimas</t>
  </si>
  <si>
    <t>2024 m. gegužės 21 d. Bendrovės valdybos protokolo Nr.    priedas</t>
  </si>
  <si>
    <t xml:space="preserve">UAB "Kretingos vandenys" 2023-2027 m. veiklos plano, patvirtinto 2022-10-27 Kretingos rajono savivaldybės tarybos sprendimu Nr. T2-269  (2024 m. kovo 7 d. UAB „Kretingos vandenys“ Valdybos sprendimo redakcija (protokolo Nr.1) </t>
  </si>
  <si>
    <t>ST</t>
  </si>
  <si>
    <t>UAB "KRETINGOS VANDENYS" 2023-2027 METŲ VEIKLOS PLANAS (TŪKST.EUR)</t>
  </si>
  <si>
    <t>2.2.33</t>
  </si>
  <si>
    <t>2.2.34</t>
  </si>
  <si>
    <t>2024 m. gegužės 21 d. Bendrovės valdybos protokolo Nr.  5  priedas</t>
  </si>
  <si>
    <t xml:space="preserve">UAB "Kretingos vandenys" 2023-2027 m. veiklos plano, patvirtinto 2022-10-27 Kretingos rajono savivaldybės tarybos sprendimu Nr. T2-269  (2024 m. gegužės 21 d. UAB „Kretingos vandenys“ Valdybos sprendimo redakcija (protokolo Nr.5) </t>
  </si>
  <si>
    <t>UAB "Kretingos vandenys" 2023-2025 m. veiklos plano 1 priedas</t>
  </si>
  <si>
    <t xml:space="preserve">UAB "KRETINGOS VANDENYS" 2023-2025 METŲ VEIKLOS PLANAS </t>
  </si>
  <si>
    <t>Iš viso 2023-2025</t>
  </si>
  <si>
    <t>Paskola</t>
  </si>
  <si>
    <t>Vandens apskaitos prietaisai, elektromagnetiniai debitomačiai, vandens apskaitos mazgo šulinėliai</t>
  </si>
  <si>
    <t>Direktoriaus pavaduotojas gamybai,</t>
  </si>
  <si>
    <t>vykdantis direktoriaus pareigas</t>
  </si>
  <si>
    <t>Donatas Sirutis</t>
  </si>
  <si>
    <t>Investicijų dedamoji kainoje</t>
  </si>
  <si>
    <t>Senosios Įpilties vandens gerinimo įrenginiai</t>
  </si>
  <si>
    <t>2.2.35</t>
  </si>
  <si>
    <t>2.2.36</t>
  </si>
  <si>
    <t>Šukės vandens gerinimo įrenginiai</t>
  </si>
  <si>
    <t>1.2.12</t>
  </si>
  <si>
    <t>1.2.13</t>
  </si>
  <si>
    <t>Daktarų-Klibių kaimo vandentiekio  tinklų prijungimas prie Kretingos m. vandentiekio</t>
  </si>
  <si>
    <t>2.2.37</t>
  </si>
  <si>
    <t>Tolių k. vandentiekio tinklų prijungimas prie Valėnų k. vandentiekio</t>
  </si>
  <si>
    <t>1.3.19</t>
  </si>
  <si>
    <t>Rūdaičių k. vandentiekio tinklo sužiedinimas Parko, Ežero, Alyvų, Mokyklos ir Žiedo g.</t>
  </si>
  <si>
    <t>Magistralinių vandentiekio, nuotekų ir paviršinių nuotekų tinklų statyba, vandentiekio ir nuotekų tinklų rekonstrukcija Pasieniečių g., Kretingos m.</t>
  </si>
  <si>
    <t>Magistralinių vandentiekio, nuotekų ir paviršinių nuotekų tinklų statyba, vandentiekio ir nuotekų tinklų rekonstrukcija Geležinkelio g., Kretingos m.</t>
  </si>
  <si>
    <t>2.3.28</t>
  </si>
  <si>
    <t xml:space="preserve">Pagrindinės nuotekų siurblinės slėginės linijos sklendžių kamerų rekonstrukcija </t>
  </si>
  <si>
    <t>2.3.29</t>
  </si>
  <si>
    <t>2.3.30</t>
  </si>
  <si>
    <t>Oro padavimo nuotekų valykloje paviršiniais aeratoriais sistemos keitimas purkštukais</t>
  </si>
  <si>
    <t>Maišyklių keitimas Kretingos miesto nuotekų valykloje</t>
  </si>
  <si>
    <t>2.3.31</t>
  </si>
  <si>
    <t>Tinklų įsigijimas iš privačių asmenų</t>
  </si>
  <si>
    <t>Ilgalaikio turto nusidėvėjimo ir pelno lėšos</t>
  </si>
  <si>
    <t xml:space="preserve">UAB "Kretingos vandenys" 2023-2027 m. veiklos plano, patvirtinto 2022-10-27 Kretingos rajono savivaldybės tarybos sprendimu Nr. T2-269  (2025 m. vasario 27 d. UAB „Kretingos vandenys“ Valdybos sprendimo redakcija (protokolo Nr.    ) </t>
  </si>
  <si>
    <t xml:space="preserve">            2025 m. vasario 27 d. Bendrovės valdybos protokolo Nr.       priedas</t>
  </si>
  <si>
    <t xml:space="preserve">            2025 m. vasario 27 d. Bendrovės valdybos protokolo Nr. 2 priedas</t>
  </si>
  <si>
    <t xml:space="preserve">UAB "Kretingos vandenys" 2023-2027 m. veiklos plano, patvirtinto 2022-10-27 Kretingos rajono savivaldybės tarybos sprendimu Nr. T2-269  (2025 m. vasario 27 d. UAB „Kretingos vandenys“ Valdybos sprendimo redakcija (protokolo Nr. 2 )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</si>
</sst>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color theme="1"/>
      <name val="Calibri"/>
      <family val="2"/>
      <charset val="186"/>
      <scheme val="minor"/>
    </font>
    <font>
      <sz val="12"/>
      <color theme="1"/>
      <name val="Times New Roman"/>
      <family val="1"/>
      <charset val="186"/>
    </font>
    <font>
      <b/>
      <sz val="11"/>
      <name val="Times New Roman"/>
      <family val="1"/>
      <charset val="186"/>
    </font>
    <font>
      <sz val="11"/>
      <name val="Calibri"/>
      <family val="2"/>
      <charset val="186"/>
      <scheme val="minor"/>
    </font>
    <font>
      <sz val="11"/>
      <name val="Times New Roman"/>
      <family val="1"/>
      <charset val="186"/>
    </font>
    <font>
      <b/>
      <sz val="8"/>
      <name val="Times New Roman"/>
      <family val="1"/>
      <charset val="186"/>
    </font>
    <font>
      <b/>
      <i/>
      <sz val="11"/>
      <name val="Times New Roman"/>
      <family val="1"/>
      <charset val="186"/>
    </font>
    <font>
      <i/>
      <sz val="11"/>
      <name val="Times New Roman"/>
      <family val="1"/>
      <charset val="186"/>
    </font>
    <font>
      <b/>
      <sz val="9"/>
      <color indexed="81"/>
      <name val="Tahoma"/>
      <family val="2"/>
      <charset val="186"/>
    </font>
    <font>
      <sz val="9"/>
      <color indexed="81"/>
      <name val="Tahoma"/>
      <family val="2"/>
      <charset val="186"/>
    </font>
    <font>
      <sz val="11"/>
      <color rgb="FFFF0000"/>
      <name val="Calibri"/>
      <family val="2"/>
      <charset val="186"/>
      <scheme val="minor"/>
    </font>
    <font>
      <sz val="11"/>
      <color rgb="FFFF0000"/>
      <name val="Times New Roman"/>
      <family val="1"/>
      <charset val="186"/>
    </font>
    <font>
      <b/>
      <sz val="11"/>
      <color rgb="FFFF0000"/>
      <name val="Times New Roman"/>
      <family val="1"/>
      <charset val="186"/>
    </font>
    <font>
      <sz val="8"/>
      <name val="Calibri"/>
      <family val="2"/>
      <charset val="186"/>
      <scheme val="minor"/>
    </font>
    <font>
      <strike/>
      <sz val="11"/>
      <name val="Times New Roman"/>
      <family val="1"/>
      <charset val="186"/>
    </font>
    <font>
      <b/>
      <strike/>
      <sz val="11"/>
      <name val="Times New Roman"/>
      <family val="1"/>
      <charset val="186"/>
    </font>
    <font>
      <b/>
      <i/>
      <strike/>
      <sz val="11"/>
      <name val="Times New Roman"/>
      <family val="1"/>
      <charset val="186"/>
    </font>
    <font>
      <i/>
      <strike/>
      <sz val="11"/>
      <name val="Times New Roman"/>
      <family val="1"/>
      <charset val="186"/>
    </font>
    <font>
      <b/>
      <i/>
      <sz val="11"/>
      <color rgb="FFFF0000"/>
      <name val="Times New Roman"/>
      <family val="1"/>
      <charset val="186"/>
    </font>
    <font>
      <b/>
      <sz val="12"/>
      <color theme="1"/>
      <name val="Times New Roman"/>
      <family val="1"/>
      <charset val="186"/>
    </font>
    <font>
      <i/>
      <sz val="11"/>
      <color rgb="FFFF0000"/>
      <name val="Times New Roman"/>
      <family val="1"/>
      <charset val="186"/>
    </font>
    <font>
      <b/>
      <sz val="11"/>
      <color theme="1"/>
      <name val="Times New Roman"/>
      <family val="1"/>
      <charset val="186"/>
    </font>
    <font>
      <b/>
      <sz val="11"/>
      <color theme="1"/>
      <name val="Arial"/>
      <family val="2"/>
      <charset val="186"/>
    </font>
    <font>
      <sz val="12"/>
      <color theme="1"/>
      <name val="Arial"/>
      <family val="2"/>
      <charset val="186"/>
    </font>
    <font>
      <sz val="11"/>
      <color rgb="FFED0000"/>
      <name val="Times New Roman"/>
      <family val="1"/>
      <charset val="186"/>
    </font>
    <font>
      <b/>
      <i/>
      <sz val="11"/>
      <color rgb="FFED0000"/>
      <name val="Times New Roman"/>
      <family val="1"/>
      <charset val="186"/>
    </font>
    <font>
      <b/>
      <sz val="11"/>
      <color rgb="FFED0000"/>
      <name val="Times New Roman"/>
      <family val="1"/>
      <charset val="186"/>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62">
    <border>
      <left/>
      <right/>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right/>
      <top style="medium">
        <color indexed="64"/>
      </top>
      <bottom style="thin">
        <color indexed="64"/>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medium">
        <color indexed="64"/>
      </right>
      <top/>
      <bottom/>
      <diagonal/>
    </border>
    <border>
      <left/>
      <right style="medium">
        <color indexed="64"/>
      </right>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s>
  <cellStyleXfs count="1">
    <xf numFmtId="0" fontId="0" fillId="0" borderId="0"/>
  </cellStyleXfs>
  <cellXfs count="408">
    <xf numFmtId="0" fontId="0" fillId="0" borderId="0" xfId="0"/>
    <xf numFmtId="0" fontId="1" fillId="0" borderId="0" xfId="0" applyFont="1"/>
    <xf numFmtId="0" fontId="2" fillId="0" borderId="0" xfId="0" applyFont="1" applyAlignment="1">
      <alignment horizontal="center"/>
    </xf>
    <xf numFmtId="0" fontId="3" fillId="0" borderId="0" xfId="0" applyFont="1"/>
    <xf numFmtId="4" fontId="3" fillId="2" borderId="0" xfId="0" applyNumberFormat="1" applyFont="1" applyFill="1"/>
    <xf numFmtId="4" fontId="3" fillId="0" borderId="0" xfId="0" applyNumberFormat="1" applyFont="1"/>
    <xf numFmtId="0" fontId="2" fillId="0" borderId="2" xfId="0" applyFont="1" applyBorder="1" applyAlignment="1" applyProtection="1">
      <alignment horizontal="center" vertical="center"/>
      <protection hidden="1"/>
    </xf>
    <xf numFmtId="0" fontId="2" fillId="0" borderId="8" xfId="0" applyFont="1" applyBorder="1" applyAlignment="1" applyProtection="1">
      <alignment horizontal="center" vertical="center"/>
      <protection hidden="1"/>
    </xf>
    <xf numFmtId="0" fontId="2" fillId="0" borderId="10" xfId="0" applyFont="1" applyBorder="1" applyAlignment="1" applyProtection="1">
      <alignment horizontal="center" vertical="center"/>
      <protection hidden="1"/>
    </xf>
    <xf numFmtId="0" fontId="2" fillId="0" borderId="11" xfId="0" applyFont="1" applyBorder="1" applyAlignment="1" applyProtection="1">
      <alignment horizontal="center" vertical="center"/>
      <protection hidden="1"/>
    </xf>
    <xf numFmtId="0" fontId="5" fillId="0" borderId="5" xfId="0" applyFont="1" applyBorder="1" applyAlignment="1" applyProtection="1">
      <alignment horizontal="center" vertical="center" wrapText="1"/>
      <protection hidden="1"/>
    </xf>
    <xf numFmtId="0" fontId="2" fillId="0" borderId="12" xfId="0" applyFont="1" applyBorder="1" applyAlignment="1" applyProtection="1">
      <alignment horizontal="center" vertical="center"/>
      <protection hidden="1"/>
    </xf>
    <xf numFmtId="0" fontId="2" fillId="0" borderId="13" xfId="0" applyFont="1" applyBorder="1" applyAlignment="1" applyProtection="1">
      <alignment horizontal="center" vertical="center"/>
      <protection hidden="1"/>
    </xf>
    <xf numFmtId="0" fontId="5" fillId="0" borderId="14" xfId="0" applyFont="1" applyBorder="1" applyAlignment="1" applyProtection="1">
      <alignment horizontal="center" vertical="center" wrapText="1"/>
      <protection hidden="1"/>
    </xf>
    <xf numFmtId="0" fontId="2" fillId="0" borderId="15" xfId="0" applyFont="1" applyBorder="1" applyAlignment="1" applyProtection="1">
      <alignment horizontal="center" vertical="center"/>
      <protection hidden="1"/>
    </xf>
    <xf numFmtId="0" fontId="5" fillId="0" borderId="6" xfId="0" applyFont="1" applyBorder="1" applyAlignment="1" applyProtection="1">
      <alignment horizontal="center" vertical="center" wrapText="1"/>
      <protection hidden="1"/>
    </xf>
    <xf numFmtId="4" fontId="0" fillId="0" borderId="0" xfId="0" applyNumberFormat="1"/>
    <xf numFmtId="0" fontId="2" fillId="0" borderId="16" xfId="0" applyFont="1" applyBorder="1" applyAlignment="1" applyProtection="1">
      <alignment horizontal="center" vertical="center"/>
      <protection hidden="1"/>
    </xf>
    <xf numFmtId="0" fontId="2" fillId="0" borderId="16" xfId="0" applyFont="1" applyBorder="1" applyAlignment="1" applyProtection="1">
      <alignment vertical="center"/>
      <protection hidden="1"/>
    </xf>
    <xf numFmtId="4" fontId="2" fillId="0" borderId="17" xfId="0" applyNumberFormat="1" applyFont="1" applyBorder="1" applyAlignment="1" applyProtection="1">
      <alignment horizontal="center" vertical="center"/>
      <protection hidden="1"/>
    </xf>
    <xf numFmtId="4" fontId="2" fillId="0" borderId="18" xfId="0" applyNumberFormat="1" applyFont="1" applyBorder="1" applyAlignment="1" applyProtection="1">
      <alignment horizontal="center" vertical="center"/>
      <protection hidden="1"/>
    </xf>
    <xf numFmtId="4" fontId="2" fillId="0" borderId="19" xfId="0" applyNumberFormat="1" applyFont="1" applyBorder="1" applyAlignment="1" applyProtection="1">
      <alignment horizontal="center" vertical="center"/>
      <protection hidden="1"/>
    </xf>
    <xf numFmtId="4" fontId="2" fillId="0" borderId="20" xfId="0" applyNumberFormat="1" applyFont="1" applyBorder="1" applyAlignment="1" applyProtection="1">
      <alignment horizontal="center" vertical="center"/>
      <protection hidden="1"/>
    </xf>
    <xf numFmtId="4" fontId="2" fillId="0" borderId="21" xfId="0" applyNumberFormat="1" applyFont="1" applyBorder="1" applyAlignment="1" applyProtection="1">
      <alignment horizontal="center" vertical="center"/>
      <protection hidden="1"/>
    </xf>
    <xf numFmtId="0" fontId="2" fillId="0" borderId="22" xfId="0" applyFont="1" applyBorder="1" applyAlignment="1" applyProtection="1">
      <alignment horizontal="center" vertical="center"/>
      <protection hidden="1"/>
    </xf>
    <xf numFmtId="0" fontId="6" fillId="0" borderId="22" xfId="0" applyFont="1" applyBorder="1" applyAlignment="1" applyProtection="1">
      <alignment vertical="center"/>
      <protection hidden="1"/>
    </xf>
    <xf numFmtId="4" fontId="2" fillId="0" borderId="23" xfId="0" applyNumberFormat="1" applyFont="1" applyBorder="1" applyAlignment="1" applyProtection="1">
      <alignment horizontal="center" vertical="center"/>
      <protection hidden="1"/>
    </xf>
    <xf numFmtId="4" fontId="2" fillId="0" borderId="24" xfId="0" applyNumberFormat="1" applyFont="1" applyBorder="1" applyAlignment="1" applyProtection="1">
      <alignment horizontal="center" vertical="center"/>
      <protection hidden="1"/>
    </xf>
    <xf numFmtId="4" fontId="2" fillId="0" borderId="25" xfId="0" applyNumberFormat="1" applyFont="1" applyBorder="1" applyAlignment="1" applyProtection="1">
      <alignment horizontal="center" vertical="center"/>
      <protection hidden="1"/>
    </xf>
    <xf numFmtId="4" fontId="2" fillId="0" borderId="22" xfId="0" applyNumberFormat="1" applyFont="1" applyBorder="1" applyAlignment="1" applyProtection="1">
      <alignment horizontal="center" vertical="center"/>
      <protection hidden="1"/>
    </xf>
    <xf numFmtId="4" fontId="2" fillId="0" borderId="26" xfId="0" applyNumberFormat="1" applyFont="1" applyBorder="1" applyAlignment="1" applyProtection="1">
      <alignment horizontal="center" vertical="center"/>
      <protection hidden="1"/>
    </xf>
    <xf numFmtId="4" fontId="2" fillId="0" borderId="27" xfId="0" applyNumberFormat="1" applyFont="1" applyBorder="1" applyAlignment="1" applyProtection="1">
      <alignment horizontal="center" vertical="center"/>
      <protection hidden="1"/>
    </xf>
    <xf numFmtId="4" fontId="2" fillId="0" borderId="28" xfId="0" applyNumberFormat="1" applyFont="1" applyBorder="1" applyAlignment="1" applyProtection="1">
      <alignment horizontal="center" vertical="center"/>
      <protection hidden="1"/>
    </xf>
    <xf numFmtId="4" fontId="2" fillId="0" borderId="29" xfId="0" applyNumberFormat="1" applyFont="1" applyBorder="1" applyAlignment="1" applyProtection="1">
      <alignment horizontal="center" vertical="center"/>
      <protection hidden="1"/>
    </xf>
    <xf numFmtId="4" fontId="2" fillId="0" borderId="30" xfId="0" applyNumberFormat="1" applyFont="1" applyBorder="1" applyAlignment="1" applyProtection="1">
      <alignment horizontal="center" vertical="center"/>
      <protection hidden="1"/>
    </xf>
    <xf numFmtId="0" fontId="4" fillId="0" borderId="22" xfId="0" applyFont="1" applyBorder="1" applyAlignment="1" applyProtection="1">
      <alignment horizontal="center" vertical="center"/>
      <protection hidden="1"/>
    </xf>
    <xf numFmtId="0" fontId="4" fillId="0" borderId="22" xfId="0" applyFont="1" applyBorder="1" applyAlignment="1" applyProtection="1">
      <alignment vertical="center" wrapText="1"/>
      <protection hidden="1"/>
    </xf>
    <xf numFmtId="4" fontId="4" fillId="0" borderId="23" xfId="0" applyNumberFormat="1" applyFont="1" applyBorder="1" applyAlignment="1" applyProtection="1">
      <alignment horizontal="center" vertical="center"/>
      <protection hidden="1"/>
    </xf>
    <xf numFmtId="4" fontId="7" fillId="0" borderId="24" xfId="0" applyNumberFormat="1" applyFont="1" applyBorder="1" applyAlignment="1" applyProtection="1">
      <alignment horizontal="center" vertical="center"/>
      <protection hidden="1"/>
    </xf>
    <xf numFmtId="4" fontId="4" fillId="0" borderId="20" xfId="0" applyNumberFormat="1" applyFont="1" applyBorder="1" applyAlignment="1" applyProtection="1">
      <alignment horizontal="center" vertical="center"/>
      <protection hidden="1"/>
    </xf>
    <xf numFmtId="4" fontId="4" fillId="0" borderId="25" xfId="0" applyNumberFormat="1" applyFont="1" applyBorder="1" applyAlignment="1" applyProtection="1">
      <alignment horizontal="center" vertical="center"/>
      <protection hidden="1"/>
    </xf>
    <xf numFmtId="0" fontId="4" fillId="0" borderId="22" xfId="0" applyFont="1" applyBorder="1" applyAlignment="1">
      <alignment vertical="center" wrapText="1"/>
    </xf>
    <xf numFmtId="4" fontId="4" fillId="0" borderId="24" xfId="0" applyNumberFormat="1" applyFont="1" applyBorder="1" applyAlignment="1" applyProtection="1">
      <alignment horizontal="center" vertical="center"/>
      <protection hidden="1"/>
    </xf>
    <xf numFmtId="0" fontId="4" fillId="0" borderId="31" xfId="0" applyFont="1" applyBorder="1" applyAlignment="1" applyProtection="1">
      <alignment vertical="center" wrapText="1"/>
      <protection locked="0"/>
    </xf>
    <xf numFmtId="0" fontId="4" fillId="2" borderId="23" xfId="0" applyFont="1" applyFill="1" applyBorder="1" applyAlignment="1" applyProtection="1">
      <alignment horizontal="left" vertical="center" wrapText="1"/>
      <protection hidden="1"/>
    </xf>
    <xf numFmtId="0" fontId="4" fillId="2" borderId="22" xfId="0" applyFont="1" applyFill="1" applyBorder="1" applyAlignment="1" applyProtection="1">
      <alignment horizontal="left" vertical="center" wrapText="1"/>
      <protection hidden="1"/>
    </xf>
    <xf numFmtId="0" fontId="4" fillId="2" borderId="22" xfId="0" applyFont="1" applyFill="1" applyBorder="1" applyAlignment="1" applyProtection="1">
      <alignment vertical="center" wrapText="1"/>
      <protection hidden="1"/>
    </xf>
    <xf numFmtId="0" fontId="4" fillId="2" borderId="32" xfId="0" applyFont="1" applyFill="1" applyBorder="1" applyAlignment="1" applyProtection="1">
      <alignment horizontal="left" vertical="center" wrapText="1"/>
      <protection hidden="1"/>
    </xf>
    <xf numFmtId="0" fontId="4" fillId="0" borderId="22" xfId="0" applyFont="1" applyBorder="1" applyAlignment="1" applyProtection="1">
      <alignment vertical="center"/>
      <protection hidden="1"/>
    </xf>
    <xf numFmtId="4" fontId="4" fillId="0" borderId="32" xfId="0" applyNumberFormat="1" applyFont="1" applyBorder="1" applyAlignment="1" applyProtection="1">
      <alignment horizontal="center" vertical="center"/>
      <protection hidden="1"/>
    </xf>
    <xf numFmtId="4" fontId="4" fillId="0" borderId="33" xfId="0" applyNumberFormat="1" applyFont="1" applyBorder="1" applyAlignment="1" applyProtection="1">
      <alignment horizontal="center" vertical="center"/>
      <protection hidden="1"/>
    </xf>
    <xf numFmtId="4" fontId="4" fillId="0" borderId="30" xfId="0" applyNumberFormat="1" applyFont="1" applyBorder="1" applyAlignment="1" applyProtection="1">
      <alignment horizontal="center" vertical="center"/>
      <protection hidden="1"/>
    </xf>
    <xf numFmtId="0" fontId="2" fillId="0" borderId="31" xfId="0" applyFont="1" applyBorder="1" applyAlignment="1" applyProtection="1">
      <alignment vertical="center"/>
      <protection hidden="1"/>
    </xf>
    <xf numFmtId="0" fontId="6" fillId="0" borderId="22" xfId="0" applyFont="1" applyBorder="1" applyAlignment="1" applyProtection="1">
      <alignment horizontal="center" vertical="center"/>
      <protection hidden="1"/>
    </xf>
    <xf numFmtId="0" fontId="6" fillId="0" borderId="31" xfId="0" applyFont="1" applyBorder="1" applyAlignment="1" applyProtection="1">
      <alignment horizontal="center" vertical="center"/>
      <protection hidden="1"/>
    </xf>
    <xf numFmtId="4" fontId="6" fillId="0" borderId="32" xfId="0" applyNumberFormat="1" applyFont="1" applyBorder="1" applyAlignment="1" applyProtection="1">
      <alignment horizontal="center" vertical="center"/>
      <protection hidden="1"/>
    </xf>
    <xf numFmtId="4" fontId="6" fillId="0" borderId="28" xfId="0" applyNumberFormat="1" applyFont="1" applyBorder="1" applyAlignment="1" applyProtection="1">
      <alignment horizontal="center" vertical="center"/>
      <protection hidden="1"/>
    </xf>
    <xf numFmtId="4" fontId="6" fillId="0" borderId="27" xfId="0" applyNumberFormat="1" applyFont="1" applyBorder="1" applyAlignment="1" applyProtection="1">
      <alignment horizontal="center" vertical="center"/>
      <protection hidden="1"/>
    </xf>
    <xf numFmtId="4" fontId="6" fillId="0" borderId="33" xfId="0" applyNumberFormat="1" applyFont="1" applyBorder="1" applyAlignment="1" applyProtection="1">
      <alignment horizontal="center" vertical="center"/>
      <protection hidden="1"/>
    </xf>
    <xf numFmtId="4" fontId="6" fillId="0" borderId="34" xfId="0" applyNumberFormat="1" applyFont="1" applyBorder="1" applyAlignment="1" applyProtection="1">
      <alignment horizontal="center" vertical="center"/>
      <protection hidden="1"/>
    </xf>
    <xf numFmtId="4" fontId="4" fillId="0" borderId="28" xfId="0" applyNumberFormat="1" applyFont="1" applyBorder="1" applyAlignment="1" applyProtection="1">
      <alignment horizontal="center" vertical="center"/>
      <protection hidden="1"/>
    </xf>
    <xf numFmtId="4" fontId="4" fillId="0" borderId="27" xfId="0" applyNumberFormat="1" applyFont="1" applyBorder="1" applyAlignment="1" applyProtection="1">
      <alignment horizontal="center" vertical="center"/>
      <protection hidden="1"/>
    </xf>
    <xf numFmtId="4" fontId="4" fillId="0" borderId="35" xfId="0" applyNumberFormat="1" applyFont="1" applyBorder="1" applyAlignment="1" applyProtection="1">
      <alignment horizontal="center" vertical="center"/>
      <protection hidden="1"/>
    </xf>
    <xf numFmtId="4" fontId="4" fillId="0" borderId="34" xfId="0" applyNumberFormat="1" applyFont="1" applyBorder="1" applyAlignment="1" applyProtection="1">
      <alignment horizontal="center" vertical="center"/>
      <protection hidden="1"/>
    </xf>
    <xf numFmtId="4" fontId="4" fillId="2" borderId="32" xfId="0" applyNumberFormat="1" applyFont="1" applyFill="1" applyBorder="1" applyAlignment="1" applyProtection="1">
      <alignment horizontal="center" vertical="center"/>
      <protection hidden="1"/>
    </xf>
    <xf numFmtId="4" fontId="4" fillId="2" borderId="28" xfId="0" applyNumberFormat="1" applyFont="1" applyFill="1" applyBorder="1" applyAlignment="1" applyProtection="1">
      <alignment horizontal="center" vertical="center"/>
      <protection hidden="1"/>
    </xf>
    <xf numFmtId="4" fontId="4" fillId="2" borderId="27" xfId="0" applyNumberFormat="1" applyFont="1" applyFill="1" applyBorder="1" applyAlignment="1" applyProtection="1">
      <alignment horizontal="center" vertical="center"/>
      <protection hidden="1"/>
    </xf>
    <xf numFmtId="4" fontId="4" fillId="2" borderId="35" xfId="0" applyNumberFormat="1" applyFont="1" applyFill="1" applyBorder="1" applyAlignment="1" applyProtection="1">
      <alignment horizontal="center" vertical="center"/>
      <protection hidden="1"/>
    </xf>
    <xf numFmtId="4" fontId="6" fillId="2" borderId="28" xfId="0" applyNumberFormat="1" applyFont="1" applyFill="1" applyBorder="1" applyAlignment="1" applyProtection="1">
      <alignment horizontal="center" vertical="center"/>
      <protection hidden="1"/>
    </xf>
    <xf numFmtId="4" fontId="6" fillId="2" borderId="27" xfId="0" applyNumberFormat="1" applyFont="1" applyFill="1" applyBorder="1" applyAlignment="1" applyProtection="1">
      <alignment horizontal="center" vertical="center"/>
      <protection hidden="1"/>
    </xf>
    <xf numFmtId="4" fontId="6" fillId="2" borderId="33" xfId="0" applyNumberFormat="1" applyFont="1" applyFill="1" applyBorder="1" applyAlignment="1" applyProtection="1">
      <alignment horizontal="center" vertical="center"/>
      <protection hidden="1"/>
    </xf>
    <xf numFmtId="4" fontId="4" fillId="2" borderId="34" xfId="0" applyNumberFormat="1" applyFont="1" applyFill="1" applyBorder="1" applyAlignment="1" applyProtection="1">
      <alignment horizontal="center" vertical="center"/>
      <protection hidden="1"/>
    </xf>
    <xf numFmtId="0" fontId="4" fillId="0" borderId="32" xfId="0" applyFont="1" applyBorder="1" applyAlignment="1" applyProtection="1">
      <alignment horizontal="center" vertical="center"/>
      <protection hidden="1"/>
    </xf>
    <xf numFmtId="0" fontId="4" fillId="2" borderId="28" xfId="0" applyFont="1" applyFill="1" applyBorder="1" applyAlignment="1">
      <alignment vertical="center" wrapText="1"/>
    </xf>
    <xf numFmtId="4" fontId="2" fillId="2" borderId="32" xfId="0" applyNumberFormat="1" applyFont="1" applyFill="1" applyBorder="1" applyAlignment="1" applyProtection="1">
      <alignment horizontal="center" vertical="center"/>
      <protection hidden="1"/>
    </xf>
    <xf numFmtId="4" fontId="2" fillId="2" borderId="28" xfId="0" applyNumberFormat="1" applyFont="1" applyFill="1" applyBorder="1" applyAlignment="1" applyProtection="1">
      <alignment horizontal="center" vertical="center"/>
      <protection hidden="1"/>
    </xf>
    <xf numFmtId="4" fontId="2" fillId="2" borderId="27" xfId="0" applyNumberFormat="1" applyFont="1" applyFill="1" applyBorder="1" applyAlignment="1" applyProtection="1">
      <alignment horizontal="center" vertical="center"/>
      <protection hidden="1"/>
    </xf>
    <xf numFmtId="0" fontId="4" fillId="2" borderId="32" xfId="0" applyFont="1" applyFill="1" applyBorder="1" applyAlignment="1" applyProtection="1">
      <alignment vertical="center" wrapText="1"/>
      <protection hidden="1"/>
    </xf>
    <xf numFmtId="4" fontId="4" fillId="2" borderId="33" xfId="0" applyNumberFormat="1" applyFont="1" applyFill="1" applyBorder="1" applyAlignment="1" applyProtection="1">
      <alignment horizontal="center" vertical="center"/>
      <protection hidden="1"/>
    </xf>
    <xf numFmtId="0" fontId="6" fillId="2" borderId="22" xfId="0" applyFont="1" applyFill="1" applyBorder="1" applyAlignment="1" applyProtection="1">
      <alignment horizontal="center" vertical="center"/>
      <protection hidden="1"/>
    </xf>
    <xf numFmtId="0" fontId="6" fillId="2" borderId="22" xfId="0" applyFont="1" applyFill="1" applyBorder="1" applyAlignment="1" applyProtection="1">
      <alignment vertical="center"/>
      <protection hidden="1"/>
    </xf>
    <xf numFmtId="4" fontId="6" fillId="2" borderId="32" xfId="0" applyNumberFormat="1" applyFont="1" applyFill="1" applyBorder="1" applyAlignment="1" applyProtection="1">
      <alignment horizontal="center" vertical="center"/>
      <protection hidden="1"/>
    </xf>
    <xf numFmtId="4" fontId="6" fillId="2" borderId="34" xfId="0" applyNumberFormat="1" applyFont="1" applyFill="1" applyBorder="1" applyAlignment="1" applyProtection="1">
      <alignment horizontal="center" vertical="center"/>
      <protection hidden="1"/>
    </xf>
    <xf numFmtId="0" fontId="4" fillId="2" borderId="22" xfId="0" applyFont="1" applyFill="1" applyBorder="1" applyAlignment="1" applyProtection="1">
      <alignment horizontal="center" vertical="center"/>
      <protection hidden="1"/>
    </xf>
    <xf numFmtId="0" fontId="4" fillId="2" borderId="22" xfId="0" applyFont="1" applyFill="1" applyBorder="1" applyAlignment="1" applyProtection="1">
      <alignment vertical="center"/>
      <protection hidden="1"/>
    </xf>
    <xf numFmtId="4" fontId="7" fillId="2" borderId="33" xfId="0" applyNumberFormat="1" applyFont="1" applyFill="1" applyBorder="1" applyAlignment="1" applyProtection="1">
      <alignment horizontal="center" vertical="center"/>
      <protection hidden="1"/>
    </xf>
    <xf numFmtId="4" fontId="7" fillId="2" borderId="28" xfId="0" applyNumberFormat="1" applyFont="1" applyFill="1" applyBorder="1" applyAlignment="1" applyProtection="1">
      <alignment horizontal="center" vertical="center"/>
      <protection hidden="1"/>
    </xf>
    <xf numFmtId="0" fontId="4" fillId="2" borderId="32" xfId="0" applyFont="1" applyFill="1" applyBorder="1" applyAlignment="1" applyProtection="1">
      <alignment horizontal="center" vertical="center"/>
      <protection hidden="1"/>
    </xf>
    <xf numFmtId="0" fontId="4" fillId="2" borderId="31" xfId="0" applyFont="1" applyFill="1" applyBorder="1" applyAlignment="1" applyProtection="1">
      <alignment vertical="center"/>
      <protection hidden="1"/>
    </xf>
    <xf numFmtId="0" fontId="4" fillId="2" borderId="23" xfId="0" applyFont="1" applyFill="1" applyBorder="1" applyAlignment="1" applyProtection="1">
      <alignment vertical="center"/>
      <protection hidden="1"/>
    </xf>
    <xf numFmtId="4" fontId="4" fillId="2" borderId="23" xfId="0" applyNumberFormat="1" applyFont="1" applyFill="1" applyBorder="1" applyAlignment="1" applyProtection="1">
      <alignment horizontal="center" vertical="center"/>
      <protection hidden="1"/>
    </xf>
    <xf numFmtId="4" fontId="4" fillId="2" borderId="24" xfId="0" applyNumberFormat="1" applyFont="1" applyFill="1" applyBorder="1" applyAlignment="1" applyProtection="1">
      <alignment horizontal="center" vertical="center"/>
      <protection hidden="1"/>
    </xf>
    <xf numFmtId="4" fontId="4" fillId="2" borderId="20" xfId="0" applyNumberFormat="1" applyFont="1" applyFill="1" applyBorder="1" applyAlignment="1" applyProtection="1">
      <alignment horizontal="center" vertical="center"/>
      <protection hidden="1"/>
    </xf>
    <xf numFmtId="4" fontId="4" fillId="2" borderId="36" xfId="0" applyNumberFormat="1" applyFont="1" applyFill="1" applyBorder="1" applyAlignment="1" applyProtection="1">
      <alignment horizontal="center" vertical="center"/>
      <protection hidden="1"/>
    </xf>
    <xf numFmtId="4" fontId="2" fillId="2" borderId="23" xfId="0" applyNumberFormat="1" applyFont="1" applyFill="1" applyBorder="1" applyAlignment="1" applyProtection="1">
      <alignment horizontal="center" vertical="center"/>
      <protection hidden="1"/>
    </xf>
    <xf numFmtId="0" fontId="4" fillId="2" borderId="32" xfId="0" applyFont="1" applyFill="1" applyBorder="1" applyAlignment="1" applyProtection="1">
      <alignment vertical="center"/>
      <protection hidden="1"/>
    </xf>
    <xf numFmtId="4" fontId="4" fillId="2" borderId="26" xfId="0" applyNumberFormat="1" applyFont="1" applyFill="1" applyBorder="1" applyAlignment="1" applyProtection="1">
      <alignment horizontal="center" vertical="center"/>
      <protection hidden="1"/>
    </xf>
    <xf numFmtId="0" fontId="4" fillId="2" borderId="37" xfId="0" applyFont="1" applyFill="1" applyBorder="1" applyAlignment="1" applyProtection="1">
      <alignment horizontal="center" vertical="center"/>
      <protection hidden="1"/>
    </xf>
    <xf numFmtId="0" fontId="4" fillId="2" borderId="38" xfId="0" applyFont="1" applyFill="1" applyBorder="1" applyAlignment="1" applyProtection="1">
      <alignment vertical="center"/>
      <protection hidden="1"/>
    </xf>
    <xf numFmtId="4" fontId="4" fillId="2" borderId="38" xfId="0" applyNumberFormat="1" applyFont="1" applyFill="1" applyBorder="1" applyAlignment="1" applyProtection="1">
      <alignment horizontal="center" vertical="center"/>
      <protection hidden="1"/>
    </xf>
    <xf numFmtId="4" fontId="4" fillId="2" borderId="39" xfId="0" applyNumberFormat="1" applyFont="1" applyFill="1" applyBorder="1" applyAlignment="1" applyProtection="1">
      <alignment horizontal="center" vertical="center"/>
      <protection hidden="1"/>
    </xf>
    <xf numFmtId="4" fontId="4" fillId="2" borderId="40" xfId="0" applyNumberFormat="1" applyFont="1" applyFill="1" applyBorder="1" applyAlignment="1" applyProtection="1">
      <alignment horizontal="center" vertical="center"/>
      <protection hidden="1"/>
    </xf>
    <xf numFmtId="4" fontId="4" fillId="2" borderId="41" xfId="0" applyNumberFormat="1" applyFont="1" applyFill="1" applyBorder="1" applyAlignment="1" applyProtection="1">
      <alignment horizontal="center" vertical="center"/>
      <protection hidden="1"/>
    </xf>
    <xf numFmtId="4" fontId="2" fillId="2" borderId="38" xfId="0" applyNumberFormat="1" applyFont="1" applyFill="1" applyBorder="1" applyAlignment="1" applyProtection="1">
      <alignment horizontal="center" vertical="center"/>
      <protection hidden="1"/>
    </xf>
    <xf numFmtId="0" fontId="11" fillId="0" borderId="22" xfId="0" applyFont="1" applyBorder="1" applyAlignment="1" applyProtection="1">
      <alignment horizontal="center" vertical="center"/>
      <protection hidden="1"/>
    </xf>
    <xf numFmtId="0" fontId="11" fillId="0" borderId="22" xfId="0" applyFont="1" applyBorder="1" applyAlignment="1" applyProtection="1">
      <alignment vertical="center" wrapText="1"/>
      <protection hidden="1"/>
    </xf>
    <xf numFmtId="4" fontId="12" fillId="0" borderId="23" xfId="0" applyNumberFormat="1" applyFont="1" applyBorder="1" applyAlignment="1" applyProtection="1">
      <alignment horizontal="center" vertical="center"/>
      <protection hidden="1"/>
    </xf>
    <xf numFmtId="4" fontId="12" fillId="0" borderId="24" xfId="0" applyNumberFormat="1" applyFont="1" applyBorder="1" applyAlignment="1" applyProtection="1">
      <alignment horizontal="center" vertical="center"/>
      <protection hidden="1"/>
    </xf>
    <xf numFmtId="4" fontId="11" fillId="0" borderId="20" xfId="0" applyNumberFormat="1" applyFont="1" applyBorder="1" applyAlignment="1" applyProtection="1">
      <alignment horizontal="center" vertical="center"/>
      <protection hidden="1"/>
    </xf>
    <xf numFmtId="4" fontId="12" fillId="0" borderId="20" xfId="0" applyNumberFormat="1" applyFont="1" applyBorder="1" applyAlignment="1" applyProtection="1">
      <alignment horizontal="center" vertical="center"/>
      <protection hidden="1"/>
    </xf>
    <xf numFmtId="4" fontId="11" fillId="0" borderId="25" xfId="0" applyNumberFormat="1" applyFont="1" applyBorder="1" applyAlignment="1" applyProtection="1">
      <alignment horizontal="center" vertical="center"/>
      <protection hidden="1"/>
    </xf>
    <xf numFmtId="4" fontId="11" fillId="0" borderId="23" xfId="0" applyNumberFormat="1" applyFont="1" applyBorder="1" applyAlignment="1" applyProtection="1">
      <alignment horizontal="center" vertical="center"/>
      <protection hidden="1"/>
    </xf>
    <xf numFmtId="4" fontId="12" fillId="0" borderId="25" xfId="0" applyNumberFormat="1" applyFont="1" applyBorder="1" applyAlignment="1" applyProtection="1">
      <alignment horizontal="center" vertical="center"/>
      <protection hidden="1"/>
    </xf>
    <xf numFmtId="4" fontId="12" fillId="0" borderId="30" xfId="0" applyNumberFormat="1" applyFont="1" applyBorder="1" applyAlignment="1" applyProtection="1">
      <alignment horizontal="center" vertical="center"/>
      <protection hidden="1"/>
    </xf>
    <xf numFmtId="4" fontId="12" fillId="0" borderId="29" xfId="0" applyNumberFormat="1" applyFont="1" applyBorder="1" applyAlignment="1" applyProtection="1">
      <alignment horizontal="center" vertical="center"/>
      <protection hidden="1"/>
    </xf>
    <xf numFmtId="0" fontId="10" fillId="0" borderId="0" xfId="0" applyFont="1"/>
    <xf numFmtId="4" fontId="11" fillId="0" borderId="24" xfId="0" applyNumberFormat="1" applyFont="1" applyBorder="1" applyAlignment="1" applyProtection="1">
      <alignment horizontal="center" vertical="center"/>
      <protection hidden="1"/>
    </xf>
    <xf numFmtId="0" fontId="11" fillId="2" borderId="22" xfId="0" applyFont="1" applyFill="1" applyBorder="1" applyAlignment="1" applyProtection="1">
      <alignment horizontal="center" vertical="center"/>
      <protection hidden="1"/>
    </xf>
    <xf numFmtId="0" fontId="11" fillId="2" borderId="22" xfId="0" applyFont="1" applyFill="1" applyBorder="1" applyAlignment="1" applyProtection="1">
      <alignment vertical="center"/>
      <protection hidden="1"/>
    </xf>
    <xf numFmtId="4" fontId="11" fillId="2" borderId="32" xfId="0" applyNumberFormat="1" applyFont="1" applyFill="1" applyBorder="1" applyAlignment="1" applyProtection="1">
      <alignment horizontal="center" vertical="center"/>
      <protection hidden="1"/>
    </xf>
    <xf numFmtId="4" fontId="11" fillId="2" borderId="28" xfId="0" applyNumberFormat="1" applyFont="1" applyFill="1" applyBorder="1" applyAlignment="1" applyProtection="1">
      <alignment horizontal="center" vertical="center"/>
      <protection hidden="1"/>
    </xf>
    <xf numFmtId="4" fontId="11" fillId="2" borderId="27" xfId="0" applyNumberFormat="1" applyFont="1" applyFill="1" applyBorder="1" applyAlignment="1" applyProtection="1">
      <alignment horizontal="center" vertical="center"/>
      <protection hidden="1"/>
    </xf>
    <xf numFmtId="4" fontId="11" fillId="2" borderId="35" xfId="0" applyNumberFormat="1" applyFont="1" applyFill="1" applyBorder="1" applyAlignment="1" applyProtection="1">
      <alignment horizontal="center" vertical="center"/>
      <protection hidden="1"/>
    </xf>
    <xf numFmtId="4" fontId="11" fillId="2" borderId="33" xfId="0" applyNumberFormat="1" applyFont="1" applyFill="1" applyBorder="1" applyAlignment="1" applyProtection="1">
      <alignment horizontal="center" vertical="center"/>
      <protection hidden="1"/>
    </xf>
    <xf numFmtId="4" fontId="12" fillId="2" borderId="32" xfId="0" applyNumberFormat="1" applyFont="1" applyFill="1" applyBorder="1" applyAlignment="1" applyProtection="1">
      <alignment horizontal="center" vertical="center"/>
      <protection hidden="1"/>
    </xf>
    <xf numFmtId="49" fontId="2" fillId="0" borderId="18" xfId="0" applyNumberFormat="1" applyFont="1" applyBorder="1" applyAlignment="1" applyProtection="1">
      <alignment horizontal="center" vertical="center"/>
      <protection hidden="1"/>
    </xf>
    <xf numFmtId="49" fontId="2" fillId="0" borderId="19" xfId="0" applyNumberFormat="1" applyFont="1" applyBorder="1" applyAlignment="1" applyProtection="1">
      <alignment horizontal="center" vertical="center"/>
      <protection hidden="1"/>
    </xf>
    <xf numFmtId="49" fontId="2" fillId="0" borderId="20" xfId="0" applyNumberFormat="1" applyFont="1" applyBorder="1" applyAlignment="1" applyProtection="1">
      <alignment horizontal="center" vertical="center"/>
      <protection hidden="1"/>
    </xf>
    <xf numFmtId="49" fontId="2" fillId="0" borderId="21" xfId="0" applyNumberFormat="1" applyFont="1" applyBorder="1" applyAlignment="1" applyProtection="1">
      <alignment horizontal="center" vertical="center"/>
      <protection hidden="1"/>
    </xf>
    <xf numFmtId="49" fontId="2" fillId="0" borderId="17" xfId="0" applyNumberFormat="1" applyFont="1" applyBorder="1" applyAlignment="1" applyProtection="1">
      <alignment horizontal="center" vertical="center"/>
      <protection hidden="1"/>
    </xf>
    <xf numFmtId="49" fontId="2" fillId="0" borderId="24" xfId="0" applyNumberFormat="1" applyFont="1" applyBorder="1" applyAlignment="1" applyProtection="1">
      <alignment horizontal="center" vertical="center"/>
      <protection hidden="1"/>
    </xf>
    <xf numFmtId="49" fontId="2" fillId="0" borderId="25" xfId="0" applyNumberFormat="1" applyFont="1" applyBorder="1" applyAlignment="1" applyProtection="1">
      <alignment horizontal="center" vertical="center"/>
      <protection hidden="1"/>
    </xf>
    <xf numFmtId="49" fontId="2" fillId="0" borderId="23" xfId="0" applyNumberFormat="1" applyFont="1" applyBorder="1" applyAlignment="1" applyProtection="1">
      <alignment horizontal="center" vertical="center"/>
      <protection hidden="1"/>
    </xf>
    <xf numFmtId="49" fontId="2" fillId="0" borderId="22" xfId="0" applyNumberFormat="1" applyFont="1" applyBorder="1" applyAlignment="1" applyProtection="1">
      <alignment horizontal="center" vertical="center"/>
      <protection hidden="1"/>
    </xf>
    <xf numFmtId="49" fontId="2" fillId="0" borderId="26" xfId="0" applyNumberFormat="1" applyFont="1" applyBorder="1" applyAlignment="1" applyProtection="1">
      <alignment horizontal="center" vertical="center"/>
      <protection hidden="1"/>
    </xf>
    <xf numFmtId="49" fontId="2" fillId="0" borderId="27" xfId="0" applyNumberFormat="1" applyFont="1" applyBorder="1" applyAlignment="1" applyProtection="1">
      <alignment horizontal="center" vertical="center"/>
      <protection hidden="1"/>
    </xf>
    <xf numFmtId="49" fontId="2" fillId="0" borderId="28" xfId="0" applyNumberFormat="1" applyFont="1" applyBorder="1" applyAlignment="1" applyProtection="1">
      <alignment horizontal="center" vertical="center"/>
      <protection hidden="1"/>
    </xf>
    <xf numFmtId="49" fontId="2" fillId="0" borderId="29" xfId="0" applyNumberFormat="1" applyFont="1" applyBorder="1" applyAlignment="1" applyProtection="1">
      <alignment horizontal="center" vertical="center"/>
      <protection hidden="1"/>
    </xf>
    <xf numFmtId="0" fontId="14" fillId="0" borderId="22" xfId="0" applyFont="1" applyBorder="1" applyAlignment="1" applyProtection="1">
      <alignment horizontal="center" vertical="center"/>
      <protection hidden="1"/>
    </xf>
    <xf numFmtId="0" fontId="14" fillId="0" borderId="22" xfId="0" applyFont="1" applyBorder="1" applyAlignment="1" applyProtection="1">
      <alignment vertical="center" wrapText="1"/>
      <protection hidden="1"/>
    </xf>
    <xf numFmtId="4" fontId="15" fillId="0" borderId="23" xfId="0" applyNumberFormat="1" applyFont="1" applyBorder="1" applyAlignment="1" applyProtection="1">
      <alignment horizontal="center" vertical="center"/>
      <protection hidden="1"/>
    </xf>
    <xf numFmtId="4" fontId="15" fillId="0" borderId="24" xfId="0" applyNumberFormat="1" applyFont="1" applyBorder="1" applyAlignment="1" applyProtection="1">
      <alignment horizontal="center" vertical="center"/>
      <protection hidden="1"/>
    </xf>
    <xf numFmtId="4" fontId="14" fillId="0" borderId="20" xfId="0" applyNumberFormat="1" applyFont="1" applyBorder="1" applyAlignment="1" applyProtection="1">
      <alignment horizontal="center" vertical="center"/>
      <protection hidden="1"/>
    </xf>
    <xf numFmtId="4" fontId="15" fillId="0" borderId="20" xfId="0" applyNumberFormat="1" applyFont="1" applyBorder="1" applyAlignment="1" applyProtection="1">
      <alignment horizontal="center" vertical="center"/>
      <protection hidden="1"/>
    </xf>
    <xf numFmtId="4" fontId="14" fillId="0" borderId="25" xfId="0" applyNumberFormat="1" applyFont="1" applyBorder="1" applyAlignment="1" applyProtection="1">
      <alignment horizontal="center" vertical="center"/>
      <protection hidden="1"/>
    </xf>
    <xf numFmtId="4" fontId="14" fillId="0" borderId="23" xfId="0" applyNumberFormat="1" applyFont="1" applyBorder="1" applyAlignment="1" applyProtection="1">
      <alignment horizontal="center" vertical="center"/>
      <protection hidden="1"/>
    </xf>
    <xf numFmtId="4" fontId="15" fillId="0" borderId="25" xfId="0" applyNumberFormat="1" applyFont="1" applyBorder="1" applyAlignment="1" applyProtection="1">
      <alignment horizontal="center" vertical="center"/>
      <protection hidden="1"/>
    </xf>
    <xf numFmtId="4" fontId="15" fillId="0" borderId="30" xfId="0" applyNumberFormat="1" applyFont="1" applyBorder="1" applyAlignment="1" applyProtection="1">
      <alignment horizontal="center" vertical="center"/>
      <protection hidden="1"/>
    </xf>
    <xf numFmtId="4" fontId="15" fillId="0" borderId="29" xfId="0" applyNumberFormat="1" applyFont="1" applyBorder="1" applyAlignment="1" applyProtection="1">
      <alignment horizontal="center" vertical="center"/>
      <protection hidden="1"/>
    </xf>
    <xf numFmtId="4" fontId="14" fillId="0" borderId="24" xfId="0" applyNumberFormat="1" applyFont="1" applyBorder="1" applyAlignment="1" applyProtection="1">
      <alignment horizontal="center" vertical="center"/>
      <protection hidden="1"/>
    </xf>
    <xf numFmtId="49" fontId="4" fillId="2" borderId="22" xfId="0" applyNumberFormat="1" applyFont="1" applyFill="1" applyBorder="1" applyAlignment="1" applyProtection="1">
      <alignment horizontal="center" vertical="center"/>
      <protection hidden="1"/>
    </xf>
    <xf numFmtId="49" fontId="4" fillId="2" borderId="32" xfId="0" applyNumberFormat="1" applyFont="1" applyFill="1" applyBorder="1" applyAlignment="1" applyProtection="1">
      <alignment horizontal="center" vertical="center"/>
      <protection hidden="1"/>
    </xf>
    <xf numFmtId="49" fontId="4" fillId="2" borderId="27" xfId="0" applyNumberFormat="1" applyFont="1" applyFill="1" applyBorder="1" applyAlignment="1" applyProtection="1">
      <alignment horizontal="center" vertical="center"/>
      <protection hidden="1"/>
    </xf>
    <xf numFmtId="49" fontId="2" fillId="2" borderId="32" xfId="0" applyNumberFormat="1" applyFont="1" applyFill="1" applyBorder="1" applyAlignment="1" applyProtection="1">
      <alignment horizontal="center" vertical="center"/>
      <protection hidden="1"/>
    </xf>
    <xf numFmtId="49" fontId="14" fillId="2" borderId="22" xfId="0" applyNumberFormat="1" applyFont="1" applyFill="1" applyBorder="1" applyAlignment="1" applyProtection="1">
      <alignment vertical="center"/>
      <protection hidden="1"/>
    </xf>
    <xf numFmtId="49" fontId="2" fillId="2" borderId="28" xfId="0" applyNumberFormat="1" applyFont="1" applyFill="1" applyBorder="1" applyAlignment="1" applyProtection="1">
      <alignment horizontal="center" vertical="center"/>
      <protection hidden="1"/>
    </xf>
    <xf numFmtId="49" fontId="2" fillId="2" borderId="27" xfId="0" applyNumberFormat="1" applyFont="1" applyFill="1" applyBorder="1" applyAlignment="1" applyProtection="1">
      <alignment horizontal="center" vertical="center"/>
      <protection hidden="1"/>
    </xf>
    <xf numFmtId="49" fontId="2" fillId="2" borderId="35" xfId="0" applyNumberFormat="1" applyFont="1" applyFill="1" applyBorder="1" applyAlignment="1" applyProtection="1">
      <alignment horizontal="center" vertical="center"/>
      <protection hidden="1"/>
    </xf>
    <xf numFmtId="49" fontId="2" fillId="2" borderId="33" xfId="0" applyNumberFormat="1" applyFont="1" applyFill="1" applyBorder="1" applyAlignment="1" applyProtection="1">
      <alignment horizontal="center" vertical="center"/>
      <protection hidden="1"/>
    </xf>
    <xf numFmtId="49" fontId="6" fillId="2" borderId="32" xfId="0" applyNumberFormat="1" applyFont="1" applyFill="1" applyBorder="1" applyAlignment="1" applyProtection="1">
      <alignment horizontal="center" vertical="center"/>
      <protection hidden="1"/>
    </xf>
    <xf numFmtId="49" fontId="6" fillId="2" borderId="28" xfId="0" applyNumberFormat="1" applyFont="1" applyFill="1" applyBorder="1" applyAlignment="1" applyProtection="1">
      <alignment horizontal="center" vertical="center"/>
      <protection hidden="1"/>
    </xf>
    <xf numFmtId="49" fontId="6" fillId="2" borderId="27" xfId="0" applyNumberFormat="1" applyFont="1" applyFill="1" applyBorder="1" applyAlignment="1" applyProtection="1">
      <alignment horizontal="center" vertical="center"/>
      <protection hidden="1"/>
    </xf>
    <xf numFmtId="49" fontId="6" fillId="2" borderId="33" xfId="0" applyNumberFormat="1" applyFont="1" applyFill="1" applyBorder="1" applyAlignment="1" applyProtection="1">
      <alignment horizontal="center" vertical="center"/>
      <protection hidden="1"/>
    </xf>
    <xf numFmtId="49" fontId="6" fillId="2" borderId="34" xfId="0" applyNumberFormat="1" applyFont="1" applyFill="1" applyBorder="1" applyAlignment="1" applyProtection="1">
      <alignment horizontal="center" vertical="center"/>
      <protection hidden="1"/>
    </xf>
    <xf numFmtId="49" fontId="2" fillId="0" borderId="30" xfId="0" applyNumberFormat="1" applyFont="1" applyBorder="1" applyAlignment="1" applyProtection="1">
      <alignment horizontal="center" vertical="center"/>
      <protection hidden="1"/>
    </xf>
    <xf numFmtId="49" fontId="2" fillId="0" borderId="43" xfId="0" applyNumberFormat="1" applyFont="1" applyBorder="1" applyAlignment="1" applyProtection="1">
      <alignment horizontal="center" vertical="center"/>
      <protection hidden="1"/>
    </xf>
    <xf numFmtId="49" fontId="2" fillId="0" borderId="42" xfId="0" applyNumberFormat="1" applyFont="1" applyBorder="1" applyAlignment="1" applyProtection="1">
      <alignment horizontal="center" vertical="center"/>
      <protection hidden="1"/>
    </xf>
    <xf numFmtId="49" fontId="2" fillId="0" borderId="44" xfId="0" applyNumberFormat="1" applyFont="1" applyBorder="1" applyAlignment="1" applyProtection="1">
      <alignment horizontal="center" vertical="center"/>
      <protection hidden="1"/>
    </xf>
    <xf numFmtId="4" fontId="14" fillId="2" borderId="20" xfId="0" applyNumberFormat="1" applyFont="1" applyFill="1" applyBorder="1" applyAlignment="1" applyProtection="1">
      <alignment horizontal="center" vertical="center"/>
      <protection hidden="1"/>
    </xf>
    <xf numFmtId="4" fontId="14" fillId="2" borderId="36" xfId="0" applyNumberFormat="1" applyFont="1" applyFill="1" applyBorder="1" applyAlignment="1" applyProtection="1">
      <alignment horizontal="center" vertical="center"/>
      <protection hidden="1"/>
    </xf>
    <xf numFmtId="0" fontId="14" fillId="0" borderId="22" xfId="0" applyFont="1" applyBorder="1" applyAlignment="1" applyProtection="1">
      <alignment vertical="center"/>
      <protection hidden="1"/>
    </xf>
    <xf numFmtId="49" fontId="15" fillId="0" borderId="23" xfId="0" applyNumberFormat="1" applyFont="1" applyBorder="1" applyAlignment="1" applyProtection="1">
      <alignment horizontal="center" vertical="center"/>
      <protection hidden="1"/>
    </xf>
    <xf numFmtId="4" fontId="15" fillId="2" borderId="23" xfId="0" applyNumberFormat="1" applyFont="1" applyFill="1" applyBorder="1" applyAlignment="1" applyProtection="1">
      <alignment horizontal="center" vertical="center"/>
      <protection hidden="1"/>
    </xf>
    <xf numFmtId="0" fontId="11" fillId="0" borderId="31" xfId="0" applyFont="1" applyBorder="1" applyAlignment="1" applyProtection="1">
      <alignment vertical="center" wrapText="1"/>
      <protection locked="0"/>
    </xf>
    <xf numFmtId="0" fontId="11" fillId="0" borderId="22" xfId="0" applyFont="1" applyBorder="1" applyAlignment="1" applyProtection="1">
      <alignment vertical="center" wrapText="1"/>
      <protection locked="0"/>
    </xf>
    <xf numFmtId="0" fontId="11" fillId="2" borderId="22" xfId="0" applyFont="1" applyFill="1" applyBorder="1" applyAlignment="1" applyProtection="1">
      <alignment horizontal="left" vertical="top" wrapText="1"/>
      <protection locked="0"/>
    </xf>
    <xf numFmtId="0" fontId="4" fillId="2" borderId="31" xfId="0" applyFont="1" applyFill="1" applyBorder="1" applyAlignment="1" applyProtection="1">
      <alignment horizontal="center" vertical="center"/>
      <protection hidden="1"/>
    </xf>
    <xf numFmtId="0" fontId="11" fillId="0" borderId="32" xfId="0" applyFont="1" applyBorder="1" applyAlignment="1" applyProtection="1">
      <alignment vertical="center"/>
      <protection locked="0"/>
    </xf>
    <xf numFmtId="0" fontId="11" fillId="2" borderId="45" xfId="0" applyFont="1" applyFill="1" applyBorder="1" applyAlignment="1" applyProtection="1">
      <alignment horizontal="center" vertical="center"/>
      <protection hidden="1"/>
    </xf>
    <xf numFmtId="0" fontId="11" fillId="0" borderId="38" xfId="0" applyFont="1" applyBorder="1" applyAlignment="1" applyProtection="1">
      <alignment vertical="center"/>
      <protection locked="0"/>
    </xf>
    <xf numFmtId="4" fontId="11" fillId="2" borderId="9" xfId="0" applyNumberFormat="1" applyFont="1" applyFill="1" applyBorder="1" applyAlignment="1" applyProtection="1">
      <alignment horizontal="center" vertical="center"/>
      <protection hidden="1"/>
    </xf>
    <xf numFmtId="4" fontId="11" fillId="2" borderId="12" xfId="0" applyNumberFormat="1" applyFont="1" applyFill="1" applyBorder="1" applyAlignment="1" applyProtection="1">
      <alignment horizontal="center" vertical="center"/>
      <protection hidden="1"/>
    </xf>
    <xf numFmtId="4" fontId="11" fillId="2" borderId="13" xfId="0" applyNumberFormat="1" applyFont="1" applyFill="1" applyBorder="1" applyAlignment="1" applyProtection="1">
      <alignment horizontal="center" vertical="center"/>
      <protection hidden="1"/>
    </xf>
    <xf numFmtId="4" fontId="11" fillId="2" borderId="8" xfId="0" applyNumberFormat="1" applyFont="1" applyFill="1" applyBorder="1" applyAlignment="1" applyProtection="1">
      <alignment horizontal="center" vertical="center"/>
      <protection hidden="1"/>
    </xf>
    <xf numFmtId="4" fontId="12" fillId="2" borderId="9" xfId="0" applyNumberFormat="1" applyFont="1" applyFill="1" applyBorder="1" applyAlignment="1" applyProtection="1">
      <alignment horizontal="center" vertical="center"/>
      <protection hidden="1"/>
    </xf>
    <xf numFmtId="4" fontId="18" fillId="0" borderId="32" xfId="0" applyNumberFormat="1" applyFont="1" applyBorder="1" applyAlignment="1" applyProtection="1">
      <alignment horizontal="center" vertical="center"/>
      <protection hidden="1"/>
    </xf>
    <xf numFmtId="4" fontId="11" fillId="2" borderId="34" xfId="0" applyNumberFormat="1" applyFont="1" applyFill="1" applyBorder="1" applyAlignment="1" applyProtection="1">
      <alignment horizontal="center" vertical="center"/>
      <protection hidden="1"/>
    </xf>
    <xf numFmtId="0" fontId="4" fillId="2" borderId="22" xfId="0" applyFont="1" applyFill="1" applyBorder="1" applyAlignment="1" applyProtection="1">
      <alignment horizontal="left" vertical="top" wrapText="1"/>
      <protection locked="0"/>
    </xf>
    <xf numFmtId="0" fontId="4" fillId="0" borderId="22" xfId="0" applyFont="1" applyBorder="1" applyAlignment="1" applyProtection="1">
      <alignment vertical="center" wrapText="1"/>
      <protection locked="0"/>
    </xf>
    <xf numFmtId="0" fontId="4" fillId="0" borderId="32" xfId="0" applyFont="1" applyBorder="1" applyAlignment="1" applyProtection="1">
      <alignment vertical="center"/>
      <protection locked="0"/>
    </xf>
    <xf numFmtId="0" fontId="4" fillId="2" borderId="45" xfId="0" applyFont="1" applyFill="1" applyBorder="1" applyAlignment="1" applyProtection="1">
      <alignment horizontal="center" vertical="center"/>
      <protection hidden="1"/>
    </xf>
    <xf numFmtId="0" fontId="4" fillId="0" borderId="38" xfId="0" applyFont="1" applyBorder="1" applyAlignment="1" applyProtection="1">
      <alignment vertical="center"/>
      <protection locked="0"/>
    </xf>
    <xf numFmtId="4" fontId="4" fillId="2" borderId="9" xfId="0" applyNumberFormat="1" applyFont="1" applyFill="1" applyBorder="1" applyAlignment="1" applyProtection="1">
      <alignment horizontal="center" vertical="center"/>
      <protection hidden="1"/>
    </xf>
    <xf numFmtId="4" fontId="4" fillId="2" borderId="12" xfId="0" applyNumberFormat="1" applyFont="1" applyFill="1" applyBorder="1" applyAlignment="1" applyProtection="1">
      <alignment horizontal="center" vertical="center"/>
      <protection hidden="1"/>
    </xf>
    <xf numFmtId="4" fontId="4" fillId="2" borderId="13" xfId="0" applyNumberFormat="1" applyFont="1" applyFill="1" applyBorder="1" applyAlignment="1" applyProtection="1">
      <alignment horizontal="center" vertical="center"/>
      <protection hidden="1"/>
    </xf>
    <xf numFmtId="4" fontId="4" fillId="2" borderId="8" xfId="0" applyNumberFormat="1" applyFont="1" applyFill="1" applyBorder="1" applyAlignment="1" applyProtection="1">
      <alignment horizontal="center" vertical="center"/>
      <protection hidden="1"/>
    </xf>
    <xf numFmtId="4" fontId="2" fillId="2" borderId="9" xfId="0" applyNumberFormat="1" applyFont="1" applyFill="1" applyBorder="1" applyAlignment="1" applyProtection="1">
      <alignment horizontal="center" vertical="center"/>
      <protection hidden="1"/>
    </xf>
    <xf numFmtId="4" fontId="11" fillId="0" borderId="35" xfId="0" applyNumberFormat="1" applyFont="1" applyBorder="1" applyAlignment="1" applyProtection="1">
      <alignment horizontal="center" vertical="center"/>
      <protection hidden="1"/>
    </xf>
    <xf numFmtId="4" fontId="11" fillId="0" borderId="32" xfId="0" applyNumberFormat="1" applyFont="1" applyBorder="1" applyAlignment="1" applyProtection="1">
      <alignment horizontal="center" vertical="center"/>
      <protection hidden="1"/>
    </xf>
    <xf numFmtId="4" fontId="18" fillId="0" borderId="28" xfId="0" applyNumberFormat="1" applyFont="1" applyBorder="1" applyAlignment="1" applyProtection="1">
      <alignment horizontal="center" vertical="center"/>
      <protection hidden="1"/>
    </xf>
    <xf numFmtId="4" fontId="18" fillId="0" borderId="27" xfId="0" applyNumberFormat="1" applyFont="1" applyBorder="1" applyAlignment="1" applyProtection="1">
      <alignment horizontal="center" vertical="center"/>
      <protection hidden="1"/>
    </xf>
    <xf numFmtId="4" fontId="11" fillId="0" borderId="27" xfId="0" applyNumberFormat="1" applyFont="1" applyBorder="1" applyAlignment="1" applyProtection="1">
      <alignment horizontal="center" vertical="center"/>
      <protection hidden="1"/>
    </xf>
    <xf numFmtId="4" fontId="18" fillId="2" borderId="27" xfId="0" applyNumberFormat="1" applyFont="1" applyFill="1" applyBorder="1" applyAlignment="1" applyProtection="1">
      <alignment horizontal="center" vertical="center"/>
      <protection hidden="1"/>
    </xf>
    <xf numFmtId="4" fontId="18" fillId="2" borderId="33" xfId="0" applyNumberFormat="1" applyFont="1" applyFill="1" applyBorder="1" applyAlignment="1" applyProtection="1">
      <alignment horizontal="center" vertical="center"/>
      <protection hidden="1"/>
    </xf>
    <xf numFmtId="0" fontId="11" fillId="2" borderId="22" xfId="0" applyFont="1" applyFill="1" applyBorder="1" applyAlignment="1" applyProtection="1">
      <alignment horizontal="left" vertical="center" wrapText="1"/>
      <protection hidden="1"/>
    </xf>
    <xf numFmtId="4" fontId="11" fillId="0" borderId="28" xfId="0" applyNumberFormat="1" applyFont="1" applyBorder="1" applyAlignment="1" applyProtection="1">
      <alignment horizontal="center" vertical="center"/>
      <protection hidden="1"/>
    </xf>
    <xf numFmtId="4" fontId="11" fillId="2" borderId="24" xfId="0" applyNumberFormat="1" applyFont="1" applyFill="1" applyBorder="1" applyAlignment="1" applyProtection="1">
      <alignment horizontal="center" vertical="center"/>
      <protection hidden="1"/>
    </xf>
    <xf numFmtId="4" fontId="11" fillId="2" borderId="20" xfId="0" applyNumberFormat="1" applyFont="1" applyFill="1" applyBorder="1" applyAlignment="1" applyProtection="1">
      <alignment horizontal="center" vertical="center"/>
      <protection hidden="1"/>
    </xf>
    <xf numFmtId="4" fontId="11" fillId="2" borderId="40" xfId="0" applyNumberFormat="1" applyFont="1" applyFill="1" applyBorder="1" applyAlignment="1" applyProtection="1">
      <alignment horizontal="center" vertical="center"/>
      <protection hidden="1"/>
    </xf>
    <xf numFmtId="4" fontId="11" fillId="2" borderId="26" xfId="0" applyNumberFormat="1" applyFont="1" applyFill="1" applyBorder="1" applyAlignment="1" applyProtection="1">
      <alignment horizontal="center" vertical="center"/>
      <protection hidden="1"/>
    </xf>
    <xf numFmtId="4" fontId="11" fillId="2" borderId="39" xfId="0" applyNumberFormat="1" applyFont="1" applyFill="1" applyBorder="1" applyAlignment="1" applyProtection="1">
      <alignment horizontal="center" vertical="center"/>
      <protection hidden="1"/>
    </xf>
    <xf numFmtId="4" fontId="11" fillId="2" borderId="36" xfId="0" applyNumberFormat="1" applyFont="1" applyFill="1" applyBorder="1" applyAlignment="1" applyProtection="1">
      <alignment horizontal="center" vertical="center"/>
      <protection hidden="1"/>
    </xf>
    <xf numFmtId="4" fontId="11" fillId="2" borderId="41" xfId="0" applyNumberFormat="1" applyFont="1" applyFill="1" applyBorder="1" applyAlignment="1" applyProtection="1">
      <alignment horizontal="center" vertical="center"/>
      <protection hidden="1"/>
    </xf>
    <xf numFmtId="4" fontId="11" fillId="2" borderId="47" xfId="0" applyNumberFormat="1" applyFont="1" applyFill="1" applyBorder="1" applyAlignment="1" applyProtection="1">
      <alignment horizontal="center" vertical="center"/>
      <protection hidden="1"/>
    </xf>
    <xf numFmtId="0" fontId="11" fillId="2" borderId="32" xfId="0" applyFont="1" applyFill="1" applyBorder="1" applyAlignment="1" applyProtection="1">
      <alignment horizontal="center" vertical="center"/>
      <protection hidden="1"/>
    </xf>
    <xf numFmtId="0" fontId="11" fillId="2" borderId="38" xfId="0" applyFont="1" applyFill="1" applyBorder="1" applyAlignment="1" applyProtection="1">
      <alignment horizontal="center" vertical="center"/>
      <protection hidden="1"/>
    </xf>
    <xf numFmtId="4" fontId="11" fillId="2" borderId="46" xfId="0" applyNumberFormat="1" applyFont="1" applyFill="1" applyBorder="1" applyAlignment="1" applyProtection="1">
      <alignment horizontal="center" vertical="center"/>
      <protection hidden="1"/>
    </xf>
    <xf numFmtId="4" fontId="20" fillId="0" borderId="24" xfId="0" applyNumberFormat="1" applyFont="1" applyBorder="1" applyAlignment="1" applyProtection="1">
      <alignment horizontal="center" vertical="center"/>
      <protection hidden="1"/>
    </xf>
    <xf numFmtId="0" fontId="4" fillId="2" borderId="38" xfId="0" applyFont="1" applyFill="1" applyBorder="1" applyAlignment="1" applyProtection="1">
      <alignment horizontal="center" vertical="center"/>
      <protection hidden="1"/>
    </xf>
    <xf numFmtId="4" fontId="4" fillId="2" borderId="47" xfId="0" applyNumberFormat="1" applyFont="1" applyFill="1" applyBorder="1" applyAlignment="1" applyProtection="1">
      <alignment horizontal="center" vertical="center"/>
      <protection hidden="1"/>
    </xf>
    <xf numFmtId="4" fontId="4" fillId="2" borderId="46" xfId="0" applyNumberFormat="1" applyFont="1" applyFill="1" applyBorder="1" applyAlignment="1" applyProtection="1">
      <alignment horizontal="center" vertical="center"/>
      <protection hidden="1"/>
    </xf>
    <xf numFmtId="4" fontId="2" fillId="0" borderId="0" xfId="0" applyNumberFormat="1" applyFont="1" applyAlignment="1">
      <alignment horizontal="center"/>
    </xf>
    <xf numFmtId="0" fontId="4" fillId="2" borderId="45" xfId="0" applyFont="1" applyFill="1" applyBorder="1" applyAlignment="1" applyProtection="1">
      <alignment vertical="center"/>
      <protection hidden="1"/>
    </xf>
    <xf numFmtId="4" fontId="4" fillId="2" borderId="48" xfId="0" applyNumberFormat="1" applyFont="1" applyFill="1" applyBorder="1" applyAlignment="1" applyProtection="1">
      <alignment horizontal="center" vertical="center"/>
      <protection hidden="1"/>
    </xf>
    <xf numFmtId="0" fontId="22" fillId="0" borderId="0" xfId="0" applyFont="1" applyAlignment="1">
      <alignment horizontal="justify" vertical="center" wrapText="1"/>
    </xf>
    <xf numFmtId="0" fontId="23" fillId="0" borderId="0" xfId="0" applyFont="1" applyAlignment="1">
      <alignment horizontal="justify" vertical="center" wrapText="1"/>
    </xf>
    <xf numFmtId="4" fontId="24" fillId="2" borderId="27" xfId="0" applyNumberFormat="1" applyFont="1" applyFill="1" applyBorder="1" applyAlignment="1" applyProtection="1">
      <alignment horizontal="center" vertical="center"/>
      <protection hidden="1"/>
    </xf>
    <xf numFmtId="4" fontId="25" fillId="2" borderId="27" xfId="0" applyNumberFormat="1" applyFont="1" applyFill="1" applyBorder="1" applyAlignment="1" applyProtection="1">
      <alignment horizontal="center" vertical="center"/>
      <protection hidden="1"/>
    </xf>
    <xf numFmtId="4" fontId="24" fillId="2" borderId="35" xfId="0" applyNumberFormat="1" applyFont="1" applyFill="1" applyBorder="1" applyAlignment="1" applyProtection="1">
      <alignment horizontal="center" vertical="center"/>
      <protection hidden="1"/>
    </xf>
    <xf numFmtId="0" fontId="24" fillId="0" borderId="22" xfId="0" applyFont="1" applyBorder="1" applyAlignment="1" applyProtection="1">
      <alignment horizontal="center" vertical="center"/>
      <protection hidden="1"/>
    </xf>
    <xf numFmtId="4" fontId="24" fillId="0" borderId="20" xfId="0" applyNumberFormat="1" applyFont="1" applyBorder="1" applyAlignment="1" applyProtection="1">
      <alignment horizontal="center" vertical="center"/>
      <protection hidden="1"/>
    </xf>
    <xf numFmtId="4" fontId="26" fillId="0" borderId="20" xfId="0" applyNumberFormat="1" applyFont="1" applyBorder="1" applyAlignment="1" applyProtection="1">
      <alignment horizontal="center" vertical="center"/>
      <protection hidden="1"/>
    </xf>
    <xf numFmtId="4" fontId="3" fillId="3" borderId="0" xfId="0" applyNumberFormat="1" applyFont="1" applyFill="1"/>
    <xf numFmtId="0" fontId="24" fillId="3" borderId="22" xfId="0" applyFont="1" applyFill="1" applyBorder="1" applyAlignment="1" applyProtection="1">
      <alignment horizontal="left" vertical="center" wrapText="1"/>
      <protection hidden="1"/>
    </xf>
    <xf numFmtId="0" fontId="24" fillId="3" borderId="22" xfId="0" applyFont="1" applyFill="1" applyBorder="1" applyAlignment="1" applyProtection="1">
      <alignment vertical="center" wrapText="1"/>
      <protection locked="0"/>
    </xf>
    <xf numFmtId="0" fontId="24" fillId="3" borderId="22" xfId="0" applyFont="1" applyFill="1" applyBorder="1" applyAlignment="1" applyProtection="1">
      <alignment horizontal="center" vertical="center"/>
      <protection hidden="1"/>
    </xf>
    <xf numFmtId="0" fontId="24" fillId="3" borderId="23" xfId="0" applyFont="1" applyFill="1" applyBorder="1" applyAlignment="1" applyProtection="1">
      <alignment horizontal="left" vertical="center" wrapText="1"/>
      <protection hidden="1"/>
    </xf>
    <xf numFmtId="4" fontId="4" fillId="0" borderId="29" xfId="0" applyNumberFormat="1" applyFont="1" applyBorder="1" applyAlignment="1" applyProtection="1">
      <alignment horizontal="center" vertical="center"/>
      <protection hidden="1"/>
    </xf>
    <xf numFmtId="0" fontId="24" fillId="3" borderId="49" xfId="0" applyFont="1" applyFill="1" applyBorder="1" applyAlignment="1" applyProtection="1">
      <alignment horizontal="left" vertical="center" wrapText="1"/>
      <protection hidden="1"/>
    </xf>
    <xf numFmtId="4" fontId="6" fillId="3" borderId="32" xfId="0" applyNumberFormat="1" applyFont="1" applyFill="1" applyBorder="1" applyAlignment="1" applyProtection="1">
      <alignment horizontal="center" vertical="center"/>
      <protection hidden="1"/>
    </xf>
    <xf numFmtId="0" fontId="24" fillId="3" borderId="32" xfId="0" applyFont="1" applyFill="1" applyBorder="1" applyAlignment="1" applyProtection="1">
      <alignment horizontal="left" vertical="center" wrapText="1"/>
      <protection hidden="1"/>
    </xf>
    <xf numFmtId="0" fontId="24" fillId="3" borderId="0" xfId="0" applyFont="1" applyFill="1" applyAlignment="1" applyProtection="1">
      <alignment horizontal="left" vertical="center" wrapText="1"/>
      <protection hidden="1"/>
    </xf>
    <xf numFmtId="0" fontId="4" fillId="3" borderId="22" xfId="0" applyFont="1" applyFill="1" applyBorder="1" applyAlignment="1" applyProtection="1">
      <alignment vertical="center" wrapText="1"/>
      <protection locked="0"/>
    </xf>
    <xf numFmtId="0" fontId="11" fillId="3" borderId="22" xfId="0" applyFont="1" applyFill="1" applyBorder="1" applyAlignment="1" applyProtection="1">
      <alignment vertical="center" wrapText="1"/>
      <protection locked="0"/>
    </xf>
    <xf numFmtId="0" fontId="4" fillId="3" borderId="22" xfId="0" applyFont="1" applyFill="1" applyBorder="1" applyAlignment="1" applyProtection="1">
      <alignment horizontal="left" vertical="center" wrapText="1"/>
      <protection hidden="1"/>
    </xf>
    <xf numFmtId="4" fontId="4" fillId="3" borderId="28" xfId="0" applyNumberFormat="1" applyFont="1" applyFill="1" applyBorder="1" applyAlignment="1" applyProtection="1">
      <alignment horizontal="center" vertical="center"/>
      <protection hidden="1"/>
    </xf>
    <xf numFmtId="4" fontId="4" fillId="3" borderId="20" xfId="0" applyNumberFormat="1" applyFont="1" applyFill="1" applyBorder="1" applyAlignment="1" applyProtection="1">
      <alignment horizontal="center" vertical="center"/>
      <protection hidden="1"/>
    </xf>
    <xf numFmtId="0" fontId="4" fillId="3" borderId="22" xfId="0" applyFont="1" applyFill="1" applyBorder="1" applyAlignment="1" applyProtection="1">
      <alignment horizontal="center" vertical="center"/>
      <protection hidden="1"/>
    </xf>
    <xf numFmtId="0" fontId="4" fillId="3" borderId="22" xfId="0" applyFont="1" applyFill="1" applyBorder="1" applyAlignment="1" applyProtection="1">
      <alignment vertical="center" wrapText="1"/>
      <protection hidden="1"/>
    </xf>
    <xf numFmtId="4" fontId="2" fillId="3" borderId="23" xfId="0" applyNumberFormat="1" applyFont="1" applyFill="1" applyBorder="1" applyAlignment="1" applyProtection="1">
      <alignment horizontal="center" vertical="center"/>
      <protection hidden="1"/>
    </xf>
    <xf numFmtId="4" fontId="2" fillId="3" borderId="24" xfId="0" applyNumberFormat="1" applyFont="1" applyFill="1" applyBorder="1" applyAlignment="1" applyProtection="1">
      <alignment horizontal="center" vertical="center"/>
      <protection hidden="1"/>
    </xf>
    <xf numFmtId="4" fontId="2" fillId="3" borderId="20" xfId="0" applyNumberFormat="1" applyFont="1" applyFill="1" applyBorder="1" applyAlignment="1" applyProtection="1">
      <alignment horizontal="center" vertical="center"/>
      <protection hidden="1"/>
    </xf>
    <xf numFmtId="4" fontId="4" fillId="3" borderId="25" xfId="0" applyNumberFormat="1" applyFont="1" applyFill="1" applyBorder="1" applyAlignment="1" applyProtection="1">
      <alignment horizontal="center" vertical="center"/>
      <protection hidden="1"/>
    </xf>
    <xf numFmtId="4" fontId="4" fillId="3" borderId="23" xfId="0" applyNumberFormat="1" applyFont="1" applyFill="1" applyBorder="1" applyAlignment="1" applyProtection="1">
      <alignment horizontal="center" vertical="center"/>
      <protection hidden="1"/>
    </xf>
    <xf numFmtId="4" fontId="2" fillId="3" borderId="25" xfId="0" applyNumberFormat="1" applyFont="1" applyFill="1" applyBorder="1" applyAlignment="1" applyProtection="1">
      <alignment horizontal="center" vertical="center"/>
      <protection hidden="1"/>
    </xf>
    <xf numFmtId="4" fontId="2" fillId="3" borderId="30" xfId="0" applyNumberFormat="1" applyFont="1" applyFill="1" applyBorder="1" applyAlignment="1" applyProtection="1">
      <alignment horizontal="center" vertical="center"/>
      <protection hidden="1"/>
    </xf>
    <xf numFmtId="4" fontId="2" fillId="3" borderId="29" xfId="0" applyNumberFormat="1" applyFont="1" applyFill="1" applyBorder="1" applyAlignment="1" applyProtection="1">
      <alignment horizontal="center" vertical="center"/>
      <protection hidden="1"/>
    </xf>
    <xf numFmtId="4" fontId="6" fillId="3" borderId="28" xfId="0" applyNumberFormat="1" applyFont="1" applyFill="1" applyBorder="1" applyAlignment="1" applyProtection="1">
      <alignment horizontal="center" vertical="center"/>
      <protection hidden="1"/>
    </xf>
    <xf numFmtId="4" fontId="6" fillId="3" borderId="27" xfId="0" applyNumberFormat="1" applyFont="1" applyFill="1" applyBorder="1" applyAlignment="1" applyProtection="1">
      <alignment horizontal="center" vertical="center"/>
      <protection hidden="1"/>
    </xf>
    <xf numFmtId="4" fontId="4" fillId="3" borderId="27" xfId="0" applyNumberFormat="1" applyFont="1" applyFill="1" applyBorder="1" applyAlignment="1" applyProtection="1">
      <alignment horizontal="center" vertical="center"/>
      <protection hidden="1"/>
    </xf>
    <xf numFmtId="4" fontId="4" fillId="3" borderId="35" xfId="0" applyNumberFormat="1" applyFont="1" applyFill="1" applyBorder="1" applyAlignment="1" applyProtection="1">
      <alignment horizontal="center" vertical="center"/>
      <protection hidden="1"/>
    </xf>
    <xf numFmtId="4" fontId="4" fillId="2" borderId="51" xfId="0" applyNumberFormat="1" applyFont="1" applyFill="1" applyBorder="1" applyAlignment="1" applyProtection="1">
      <alignment horizontal="center" vertical="center"/>
      <protection hidden="1"/>
    </xf>
    <xf numFmtId="4" fontId="4" fillId="2" borderId="52" xfId="0" applyNumberFormat="1" applyFont="1" applyFill="1" applyBorder="1" applyAlignment="1" applyProtection="1">
      <alignment horizontal="center" vertical="center"/>
      <protection hidden="1"/>
    </xf>
    <xf numFmtId="4" fontId="4" fillId="2" borderId="53" xfId="0" applyNumberFormat="1" applyFont="1" applyFill="1" applyBorder="1" applyAlignment="1" applyProtection="1">
      <alignment horizontal="center" vertical="center"/>
      <protection hidden="1"/>
    </xf>
    <xf numFmtId="4" fontId="4" fillId="2" borderId="54" xfId="0" applyNumberFormat="1" applyFont="1" applyFill="1" applyBorder="1" applyAlignment="1" applyProtection="1">
      <alignment horizontal="center" vertical="center"/>
      <protection hidden="1"/>
    </xf>
    <xf numFmtId="4" fontId="4" fillId="2" borderId="50" xfId="0" applyNumberFormat="1" applyFont="1" applyFill="1" applyBorder="1" applyAlignment="1" applyProtection="1">
      <alignment horizontal="center" vertical="center"/>
      <protection hidden="1"/>
    </xf>
    <xf numFmtId="4" fontId="4" fillId="2" borderId="55" xfId="0" applyNumberFormat="1" applyFont="1" applyFill="1" applyBorder="1" applyAlignment="1" applyProtection="1">
      <alignment horizontal="center" vertical="center"/>
      <protection hidden="1"/>
    </xf>
    <xf numFmtId="0" fontId="4" fillId="3" borderId="32" xfId="0" applyFont="1" applyFill="1" applyBorder="1" applyAlignment="1" applyProtection="1">
      <alignment horizontal="center" vertical="center"/>
      <protection hidden="1"/>
    </xf>
    <xf numFmtId="0" fontId="4" fillId="3" borderId="56" xfId="0" applyFont="1" applyFill="1" applyBorder="1" applyAlignment="1" applyProtection="1">
      <alignment horizontal="left" vertical="center" wrapText="1"/>
      <protection locked="0"/>
    </xf>
    <xf numFmtId="4" fontId="4" fillId="3" borderId="57" xfId="0" applyNumberFormat="1" applyFont="1" applyFill="1" applyBorder="1" applyAlignment="1" applyProtection="1">
      <alignment horizontal="center" vertical="center"/>
      <protection hidden="1"/>
    </xf>
    <xf numFmtId="4" fontId="4" fillId="3" borderId="58" xfId="0" applyNumberFormat="1" applyFont="1" applyFill="1" applyBorder="1" applyAlignment="1" applyProtection="1">
      <alignment horizontal="center" vertical="center"/>
      <protection hidden="1"/>
    </xf>
    <xf numFmtId="4" fontId="4" fillId="3" borderId="59" xfId="0" applyNumberFormat="1" applyFont="1" applyFill="1" applyBorder="1" applyAlignment="1" applyProtection="1">
      <alignment horizontal="center" vertical="center"/>
      <protection hidden="1"/>
    </xf>
    <xf numFmtId="4" fontId="4" fillId="3" borderId="60" xfId="0" applyNumberFormat="1" applyFont="1" applyFill="1" applyBorder="1" applyAlignment="1" applyProtection="1">
      <alignment horizontal="center" vertical="center"/>
      <protection hidden="1"/>
    </xf>
    <xf numFmtId="4" fontId="4" fillId="3" borderId="56" xfId="0" applyNumberFormat="1" applyFont="1" applyFill="1" applyBorder="1" applyAlignment="1" applyProtection="1">
      <alignment horizontal="center" vertical="center"/>
      <protection hidden="1"/>
    </xf>
    <xf numFmtId="4" fontId="4" fillId="3" borderId="61" xfId="0" applyNumberFormat="1" applyFont="1" applyFill="1" applyBorder="1" applyAlignment="1" applyProtection="1">
      <alignment horizontal="center" vertical="center"/>
      <protection hidden="1"/>
    </xf>
    <xf numFmtId="4" fontId="4" fillId="3" borderId="26" xfId="0" applyNumberFormat="1" applyFont="1" applyFill="1" applyBorder="1" applyAlignment="1" applyProtection="1">
      <alignment horizontal="center" vertical="center"/>
      <protection hidden="1"/>
    </xf>
    <xf numFmtId="4" fontId="4" fillId="3" borderId="32" xfId="0" applyNumberFormat="1" applyFont="1" applyFill="1" applyBorder="1" applyAlignment="1" applyProtection="1">
      <alignment horizontal="center" vertical="center"/>
      <protection hidden="1"/>
    </xf>
    <xf numFmtId="4" fontId="2" fillId="3" borderId="32" xfId="0" applyNumberFormat="1" applyFont="1" applyFill="1" applyBorder="1" applyAlignment="1" applyProtection="1">
      <alignment horizontal="center" vertical="center"/>
      <protection hidden="1"/>
    </xf>
    <xf numFmtId="0" fontId="4" fillId="3" borderId="23" xfId="0" applyFont="1" applyFill="1" applyBorder="1" applyAlignment="1" applyProtection="1">
      <alignment vertical="center"/>
      <protection hidden="1"/>
    </xf>
    <xf numFmtId="4" fontId="4" fillId="3" borderId="24" xfId="0" applyNumberFormat="1" applyFont="1" applyFill="1" applyBorder="1" applyAlignment="1" applyProtection="1">
      <alignment horizontal="center" vertical="center"/>
      <protection hidden="1"/>
    </xf>
    <xf numFmtId="4" fontId="4" fillId="3" borderId="36" xfId="0" applyNumberFormat="1" applyFont="1" applyFill="1" applyBorder="1" applyAlignment="1" applyProtection="1">
      <alignment horizontal="center" vertical="center"/>
      <protection hidden="1"/>
    </xf>
    <xf numFmtId="0" fontId="6" fillId="3" borderId="22" xfId="0" applyFont="1" applyFill="1" applyBorder="1" applyAlignment="1" applyProtection="1">
      <alignment horizontal="center" vertical="center"/>
      <protection hidden="1"/>
    </xf>
    <xf numFmtId="0" fontId="6" fillId="3" borderId="22" xfId="0" applyFont="1" applyFill="1" applyBorder="1" applyAlignment="1" applyProtection="1">
      <alignment vertical="center"/>
      <protection hidden="1"/>
    </xf>
    <xf numFmtId="4" fontId="2" fillId="3" borderId="27" xfId="0" applyNumberFormat="1" applyFont="1" applyFill="1" applyBorder="1" applyAlignment="1" applyProtection="1">
      <alignment horizontal="center" vertical="center"/>
      <protection hidden="1"/>
    </xf>
    <xf numFmtId="4" fontId="4" fillId="3" borderId="30" xfId="0" applyNumberFormat="1" applyFont="1" applyFill="1" applyBorder="1" applyAlignment="1" applyProtection="1">
      <alignment horizontal="center" vertical="center"/>
      <protection hidden="1"/>
    </xf>
    <xf numFmtId="0" fontId="0" fillId="3" borderId="0" xfId="0" applyFill="1"/>
    <xf numFmtId="4" fontId="0" fillId="3" borderId="0" xfId="0" applyNumberFormat="1" applyFill="1"/>
    <xf numFmtId="0" fontId="4" fillId="0" borderId="50" xfId="0" applyFont="1" applyBorder="1" applyAlignment="1" applyProtection="1">
      <alignment horizontal="left" vertical="center" wrapText="1"/>
      <protection locked="0"/>
    </xf>
    <xf numFmtId="4" fontId="4" fillId="3" borderId="53" xfId="0" applyNumberFormat="1" applyFont="1" applyFill="1" applyBorder="1" applyAlignment="1" applyProtection="1">
      <alignment horizontal="center" vertical="center"/>
      <protection hidden="1"/>
    </xf>
    <xf numFmtId="4" fontId="4" fillId="3" borderId="40" xfId="0" applyNumberFormat="1" applyFont="1" applyFill="1" applyBorder="1" applyAlignment="1" applyProtection="1">
      <alignment horizontal="center" vertical="center"/>
      <protection hidden="1"/>
    </xf>
    <xf numFmtId="4" fontId="6" fillId="0" borderId="23" xfId="0" applyNumberFormat="1" applyFont="1" applyBorder="1" applyAlignment="1" applyProtection="1">
      <alignment horizontal="center" vertical="center"/>
      <protection hidden="1"/>
    </xf>
    <xf numFmtId="4" fontId="6" fillId="0" borderId="24" xfId="0" applyNumberFormat="1" applyFont="1" applyBorder="1" applyAlignment="1" applyProtection="1">
      <alignment horizontal="center" vertical="center"/>
      <protection hidden="1"/>
    </xf>
    <xf numFmtId="4" fontId="6" fillId="0" borderId="25" xfId="0" applyNumberFormat="1" applyFont="1" applyBorder="1" applyAlignment="1" applyProtection="1">
      <alignment horizontal="center" vertical="center"/>
      <protection hidden="1"/>
    </xf>
    <xf numFmtId="4" fontId="6" fillId="0" borderId="20" xfId="0" applyNumberFormat="1" applyFont="1" applyBorder="1" applyAlignment="1" applyProtection="1">
      <alignment horizontal="center" vertical="center"/>
      <protection hidden="1"/>
    </xf>
    <xf numFmtId="4" fontId="6" fillId="0" borderId="29" xfId="0" applyNumberFormat="1" applyFont="1" applyBorder="1" applyAlignment="1" applyProtection="1">
      <alignment horizontal="center" vertical="center"/>
      <protection hidden="1"/>
    </xf>
    <xf numFmtId="4" fontId="6" fillId="0" borderId="30" xfId="0" applyNumberFormat="1" applyFont="1" applyBorder="1" applyAlignment="1" applyProtection="1">
      <alignment horizontal="center" vertical="center"/>
      <protection hidden="1"/>
    </xf>
    <xf numFmtId="4" fontId="24" fillId="2" borderId="33" xfId="0" applyNumberFormat="1" applyFont="1" applyFill="1" applyBorder="1" applyAlignment="1" applyProtection="1">
      <alignment horizontal="center" vertical="center"/>
      <protection hidden="1"/>
    </xf>
    <xf numFmtId="4" fontId="24" fillId="2" borderId="28" xfId="0" applyNumberFormat="1" applyFont="1" applyFill="1" applyBorder="1" applyAlignment="1" applyProtection="1">
      <alignment horizontal="center" vertical="center"/>
      <protection hidden="1"/>
    </xf>
    <xf numFmtId="0" fontId="24" fillId="2" borderId="22" xfId="0" applyFont="1" applyFill="1" applyBorder="1" applyAlignment="1" applyProtection="1">
      <alignment horizontal="center" vertical="center"/>
      <protection hidden="1"/>
    </xf>
    <xf numFmtId="0" fontId="24" fillId="2" borderId="22" xfId="0" applyFont="1" applyFill="1" applyBorder="1" applyAlignment="1" applyProtection="1">
      <alignment vertical="center"/>
      <protection hidden="1"/>
    </xf>
    <xf numFmtId="4" fontId="11" fillId="3" borderId="27" xfId="0" applyNumberFormat="1" applyFont="1" applyFill="1" applyBorder="1" applyAlignment="1" applyProtection="1">
      <alignment horizontal="center" vertical="center"/>
      <protection hidden="1"/>
    </xf>
    <xf numFmtId="4" fontId="11" fillId="3" borderId="34" xfId="0" applyNumberFormat="1" applyFont="1" applyFill="1" applyBorder="1" applyAlignment="1" applyProtection="1">
      <alignment horizontal="center" vertical="center"/>
      <protection hidden="1"/>
    </xf>
    <xf numFmtId="0" fontId="2" fillId="0" borderId="3" xfId="0" applyFont="1" applyBorder="1" applyAlignment="1" applyProtection="1">
      <alignment horizontal="center" vertical="center" wrapText="1"/>
      <protection hidden="1"/>
    </xf>
    <xf numFmtId="0" fontId="2" fillId="0" borderId="9" xfId="0" applyFont="1" applyBorder="1" applyAlignment="1" applyProtection="1">
      <alignment horizontal="center" vertical="center" wrapText="1"/>
      <protection hidden="1"/>
    </xf>
    <xf numFmtId="0" fontId="22" fillId="0" borderId="0" xfId="0" applyFont="1" applyAlignment="1">
      <alignment horizontal="center" vertical="center" wrapText="1"/>
    </xf>
    <xf numFmtId="0" fontId="21" fillId="0" borderId="0" xfId="0" applyFont="1" applyAlignment="1">
      <alignment horizontal="center"/>
    </xf>
    <xf numFmtId="0" fontId="4" fillId="0" borderId="1" xfId="0" applyFont="1" applyBorder="1" applyAlignment="1" applyProtection="1">
      <alignment horizontal="center" vertical="center" wrapText="1"/>
      <protection hidden="1"/>
    </xf>
    <xf numFmtId="0" fontId="4" fillId="0" borderId="7" xfId="0" applyFont="1" applyBorder="1" applyAlignment="1" applyProtection="1">
      <alignment horizontal="center" vertical="center" wrapText="1"/>
      <protection hidden="1"/>
    </xf>
    <xf numFmtId="1" fontId="2" fillId="0" borderId="3" xfId="0" applyNumberFormat="1" applyFont="1" applyBorder="1" applyAlignment="1" applyProtection="1">
      <alignment horizontal="center" vertical="center" wrapText="1"/>
      <protection hidden="1"/>
    </xf>
    <xf numFmtId="1" fontId="2" fillId="0" borderId="9" xfId="0" applyNumberFormat="1" applyFont="1" applyBorder="1" applyAlignment="1" applyProtection="1">
      <alignment horizontal="center" vertical="center" wrapText="1"/>
      <protection hidden="1"/>
    </xf>
    <xf numFmtId="0" fontId="2" fillId="0" borderId="4" xfId="0" applyFont="1" applyBorder="1" applyAlignment="1" applyProtection="1">
      <alignment horizontal="center" vertical="center"/>
      <protection hidden="1"/>
    </xf>
    <xf numFmtId="0" fontId="2" fillId="0" borderId="5" xfId="0" applyFont="1" applyBorder="1" applyAlignment="1" applyProtection="1">
      <alignment horizontal="center" vertical="center"/>
      <protection hidden="1"/>
    </xf>
    <xf numFmtId="0" fontId="2" fillId="0" borderId="4" xfId="0" applyFont="1" applyBorder="1" applyAlignment="1" applyProtection="1">
      <alignment horizontal="center" vertical="center" wrapText="1"/>
      <protection hidden="1"/>
    </xf>
    <xf numFmtId="0" fontId="2" fillId="0" borderId="5" xfId="0" applyFont="1" applyBorder="1" applyAlignment="1" applyProtection="1">
      <alignment horizontal="center" vertical="center" wrapText="1"/>
      <protection hidden="1"/>
    </xf>
    <xf numFmtId="0" fontId="2" fillId="0" borderId="6" xfId="0" applyFont="1" applyBorder="1" applyAlignment="1" applyProtection="1">
      <alignment horizontal="center" vertical="center" wrapText="1"/>
      <protection hidden="1"/>
    </xf>
    <xf numFmtId="0" fontId="2" fillId="0" borderId="0" xfId="0" applyFont="1" applyAlignment="1">
      <alignment horizontal="center"/>
    </xf>
    <xf numFmtId="0" fontId="19" fillId="0" borderId="0" xfId="0" applyFont="1" applyAlignment="1">
      <alignment horizontal="center" vertical="center"/>
    </xf>
    <xf numFmtId="0" fontId="2" fillId="0" borderId="16" xfId="0" applyFont="1" applyFill="1" applyBorder="1" applyAlignment="1" applyProtection="1">
      <alignment horizontal="center" vertical="center"/>
      <protection hidden="1"/>
    </xf>
    <xf numFmtId="0" fontId="2" fillId="0" borderId="16" xfId="0" applyFont="1" applyFill="1" applyBorder="1" applyAlignment="1" applyProtection="1">
      <alignment vertical="center"/>
      <protection hidden="1"/>
    </xf>
    <xf numFmtId="4" fontId="2" fillId="0" borderId="17" xfId="0" applyNumberFormat="1" applyFont="1" applyFill="1" applyBorder="1" applyAlignment="1" applyProtection="1">
      <alignment horizontal="center" vertical="center"/>
      <protection hidden="1"/>
    </xf>
    <xf numFmtId="4" fontId="2" fillId="0" borderId="18" xfId="0" applyNumberFormat="1" applyFont="1" applyFill="1" applyBorder="1" applyAlignment="1" applyProtection="1">
      <alignment horizontal="center" vertical="center"/>
      <protection hidden="1"/>
    </xf>
    <xf numFmtId="4" fontId="2" fillId="0" borderId="19" xfId="0" applyNumberFormat="1" applyFont="1" applyFill="1" applyBorder="1" applyAlignment="1" applyProtection="1">
      <alignment horizontal="center" vertical="center"/>
      <protection hidden="1"/>
    </xf>
    <xf numFmtId="4" fontId="2" fillId="0" borderId="20" xfId="0" applyNumberFormat="1" applyFont="1" applyFill="1" applyBorder="1" applyAlignment="1" applyProtection="1">
      <alignment horizontal="center" vertical="center"/>
      <protection hidden="1"/>
    </xf>
    <xf numFmtId="4" fontId="2" fillId="0" borderId="21" xfId="0" applyNumberFormat="1" applyFont="1" applyFill="1" applyBorder="1" applyAlignment="1" applyProtection="1">
      <alignment horizontal="center" vertical="center"/>
      <protection hidden="1"/>
    </xf>
    <xf numFmtId="0" fontId="2" fillId="0" borderId="22" xfId="0" applyFont="1" applyFill="1" applyBorder="1" applyAlignment="1" applyProtection="1">
      <alignment horizontal="center" vertical="center"/>
      <protection hidden="1"/>
    </xf>
    <xf numFmtId="0" fontId="6" fillId="0" borderId="22" xfId="0" applyFont="1" applyFill="1" applyBorder="1" applyAlignment="1" applyProtection="1">
      <alignment vertical="center"/>
      <protection hidden="1"/>
    </xf>
    <xf numFmtId="4" fontId="2" fillId="0" borderId="23" xfId="0" applyNumberFormat="1" applyFont="1" applyFill="1" applyBorder="1" applyAlignment="1" applyProtection="1">
      <alignment horizontal="center" vertical="center"/>
      <protection hidden="1"/>
    </xf>
    <xf numFmtId="4" fontId="2" fillId="0" borderId="24" xfId="0" applyNumberFormat="1" applyFont="1" applyFill="1" applyBorder="1" applyAlignment="1" applyProtection="1">
      <alignment horizontal="center" vertical="center"/>
      <protection hidden="1"/>
    </xf>
    <xf numFmtId="4" fontId="2" fillId="0" borderId="25" xfId="0" applyNumberFormat="1" applyFont="1" applyFill="1" applyBorder="1" applyAlignment="1" applyProtection="1">
      <alignment horizontal="center" vertical="center"/>
      <protection hidden="1"/>
    </xf>
    <xf numFmtId="4" fontId="2" fillId="0" borderId="22" xfId="0" applyNumberFormat="1" applyFont="1" applyFill="1" applyBorder="1" applyAlignment="1" applyProtection="1">
      <alignment horizontal="center" vertical="center"/>
      <protection hidden="1"/>
    </xf>
    <xf numFmtId="4" fontId="2" fillId="0" borderId="29" xfId="0" applyNumberFormat="1" applyFont="1" applyFill="1" applyBorder="1" applyAlignment="1" applyProtection="1">
      <alignment horizontal="center" vertical="center"/>
      <protection hidden="1"/>
    </xf>
    <xf numFmtId="4" fontId="2" fillId="0" borderId="30" xfId="0" applyNumberFormat="1" applyFont="1" applyFill="1" applyBorder="1" applyAlignment="1" applyProtection="1">
      <alignment horizontal="center" vertical="center"/>
      <protection hidden="1"/>
    </xf>
    <xf numFmtId="0" fontId="4" fillId="0" borderId="22" xfId="0" applyFont="1" applyFill="1" applyBorder="1" applyAlignment="1" applyProtection="1">
      <alignment horizontal="center" vertical="center"/>
      <protection hidden="1"/>
    </xf>
    <xf numFmtId="0" fontId="4" fillId="0" borderId="22" xfId="0" applyFont="1" applyFill="1" applyBorder="1" applyAlignment="1" applyProtection="1">
      <alignment vertical="center" wrapText="1"/>
      <protection hidden="1"/>
    </xf>
    <xf numFmtId="4" fontId="4" fillId="0" borderId="23" xfId="0" applyNumberFormat="1" applyFont="1" applyFill="1" applyBorder="1" applyAlignment="1" applyProtection="1">
      <alignment horizontal="center" vertical="center"/>
      <protection hidden="1"/>
    </xf>
    <xf numFmtId="4" fontId="7" fillId="0" borderId="24" xfId="0" applyNumberFormat="1" applyFont="1" applyFill="1" applyBorder="1" applyAlignment="1" applyProtection="1">
      <alignment horizontal="center" vertical="center"/>
      <protection hidden="1"/>
    </xf>
    <xf numFmtId="4" fontId="4" fillId="0" borderId="20" xfId="0" applyNumberFormat="1" applyFont="1" applyFill="1" applyBorder="1" applyAlignment="1" applyProtection="1">
      <alignment horizontal="center" vertical="center"/>
      <protection hidden="1"/>
    </xf>
    <xf numFmtId="4" fontId="4" fillId="0" borderId="25" xfId="0" applyNumberFormat="1" applyFont="1" applyFill="1" applyBorder="1" applyAlignment="1" applyProtection="1">
      <alignment horizontal="center" vertical="center"/>
      <protection hidden="1"/>
    </xf>
    <xf numFmtId="0" fontId="4" fillId="0" borderId="31" xfId="0" applyFont="1" applyFill="1" applyBorder="1" applyAlignment="1" applyProtection="1">
      <alignment vertical="center" wrapText="1"/>
      <protection locked="0"/>
    </xf>
    <xf numFmtId="0" fontId="4" fillId="0" borderId="22" xfId="0" applyFont="1" applyFill="1" applyBorder="1" applyAlignment="1">
      <alignment vertical="center" wrapText="1"/>
    </xf>
    <xf numFmtId="4" fontId="4" fillId="0" borderId="24" xfId="0" applyNumberFormat="1" applyFont="1" applyFill="1" applyBorder="1" applyAlignment="1" applyProtection="1">
      <alignment horizontal="center" vertical="center"/>
      <protection hidden="1"/>
    </xf>
    <xf numFmtId="0" fontId="4" fillId="0" borderId="23" xfId="0" applyFont="1" applyFill="1" applyBorder="1" applyAlignment="1" applyProtection="1">
      <alignment horizontal="left" vertical="center" wrapText="1"/>
      <protection hidden="1"/>
    </xf>
    <xf numFmtId="4" fontId="4" fillId="0" borderId="29" xfId="0" applyNumberFormat="1" applyFont="1" applyFill="1" applyBorder="1" applyAlignment="1" applyProtection="1">
      <alignment horizontal="center" vertical="center"/>
      <protection hidden="1"/>
    </xf>
    <xf numFmtId="0" fontId="4" fillId="0" borderId="32" xfId="0" applyFont="1" applyFill="1" applyBorder="1" applyAlignment="1" applyProtection="1">
      <alignment horizontal="left" vertical="center" wrapText="1"/>
      <protection hidden="1"/>
    </xf>
    <xf numFmtId="0" fontId="4" fillId="0" borderId="22" xfId="0" applyFont="1" applyFill="1" applyBorder="1" applyAlignment="1" applyProtection="1">
      <alignment horizontal="left" vertical="center" wrapText="1"/>
      <protection hidden="1"/>
    </xf>
    <xf numFmtId="0" fontId="4" fillId="0" borderId="22" xfId="0" applyFont="1" applyFill="1" applyBorder="1" applyAlignment="1" applyProtection="1">
      <alignment vertical="center"/>
      <protection hidden="1"/>
    </xf>
    <xf numFmtId="0" fontId="4" fillId="0" borderId="22" xfId="0" applyFont="1" applyFill="1" applyBorder="1" applyAlignment="1" applyProtection="1">
      <alignment horizontal="left" vertical="top" wrapText="1"/>
      <protection locked="0"/>
    </xf>
    <xf numFmtId="4" fontId="4" fillId="0" borderId="32" xfId="0" applyNumberFormat="1" applyFont="1" applyFill="1" applyBorder="1" applyAlignment="1" applyProtection="1">
      <alignment horizontal="center" vertical="center"/>
      <protection hidden="1"/>
    </xf>
    <xf numFmtId="4" fontId="4" fillId="0" borderId="28" xfId="0" applyNumberFormat="1" applyFont="1" applyFill="1" applyBorder="1" applyAlignment="1" applyProtection="1">
      <alignment horizontal="center" vertical="center"/>
      <protection hidden="1"/>
    </xf>
    <xf numFmtId="0" fontId="4" fillId="0" borderId="22" xfId="0" applyFont="1" applyFill="1" applyBorder="1" applyAlignment="1" applyProtection="1">
      <alignment vertical="center" wrapText="1"/>
      <protection locked="0"/>
    </xf>
    <xf numFmtId="4" fontId="4" fillId="0" borderId="33" xfId="0" applyNumberFormat="1" applyFont="1" applyFill="1" applyBorder="1" applyAlignment="1" applyProtection="1">
      <alignment horizontal="center" vertical="center"/>
      <protection hidden="1"/>
    </xf>
    <xf numFmtId="0" fontId="6" fillId="0" borderId="22" xfId="0" applyFont="1" applyFill="1" applyBorder="1" applyAlignment="1" applyProtection="1">
      <alignment horizontal="center" vertical="center"/>
      <protection hidden="1"/>
    </xf>
    <xf numFmtId="4" fontId="6" fillId="0" borderId="23" xfId="0" applyNumberFormat="1" applyFont="1" applyFill="1" applyBorder="1" applyAlignment="1" applyProtection="1">
      <alignment horizontal="center" vertical="center"/>
      <protection hidden="1"/>
    </xf>
    <xf numFmtId="4" fontId="6" fillId="0" borderId="24" xfId="0" applyNumberFormat="1" applyFont="1" applyFill="1" applyBorder="1" applyAlignment="1" applyProtection="1">
      <alignment horizontal="center" vertical="center"/>
      <protection hidden="1"/>
    </xf>
    <xf numFmtId="4" fontId="6" fillId="0" borderId="20" xfId="0" applyNumberFormat="1" applyFont="1" applyFill="1" applyBorder="1" applyAlignment="1" applyProtection="1">
      <alignment horizontal="center" vertical="center"/>
      <protection hidden="1"/>
    </xf>
    <xf numFmtId="4" fontId="6" fillId="0" borderId="25" xfId="0" applyNumberFormat="1" applyFont="1" applyFill="1" applyBorder="1" applyAlignment="1" applyProtection="1">
      <alignment horizontal="center" vertical="center"/>
      <protection hidden="1"/>
    </xf>
    <xf numFmtId="4" fontId="6" fillId="0" borderId="30" xfId="0" applyNumberFormat="1" applyFont="1" applyFill="1" applyBorder="1" applyAlignment="1" applyProtection="1">
      <alignment horizontal="center" vertical="center"/>
      <protection hidden="1"/>
    </xf>
    <xf numFmtId="4" fontId="6" fillId="0" borderId="29" xfId="0" applyNumberFormat="1" applyFont="1" applyFill="1" applyBorder="1" applyAlignment="1" applyProtection="1">
      <alignment horizontal="center" vertical="center"/>
      <protection hidden="1"/>
    </xf>
    <xf numFmtId="0" fontId="4" fillId="0" borderId="50" xfId="0" applyFont="1" applyFill="1" applyBorder="1" applyAlignment="1" applyProtection="1">
      <alignment horizontal="left" vertical="center" wrapText="1"/>
      <protection locked="0"/>
    </xf>
    <xf numFmtId="4" fontId="4" fillId="0" borderId="30" xfId="0" applyNumberFormat="1" applyFont="1" applyFill="1" applyBorder="1" applyAlignment="1" applyProtection="1">
      <alignment horizontal="center" vertical="center"/>
      <protection hidden="1"/>
    </xf>
    <xf numFmtId="0" fontId="2" fillId="0" borderId="31" xfId="0" applyFont="1" applyFill="1" applyBorder="1" applyAlignment="1" applyProtection="1">
      <alignment vertical="center"/>
      <protection hidden="1"/>
    </xf>
    <xf numFmtId="4" fontId="2" fillId="0" borderId="27" xfId="0" applyNumberFormat="1" applyFont="1" applyFill="1" applyBorder="1" applyAlignment="1" applyProtection="1">
      <alignment horizontal="center" vertical="center"/>
      <protection hidden="1"/>
    </xf>
    <xf numFmtId="0" fontId="6" fillId="0" borderId="31" xfId="0" applyFont="1" applyFill="1" applyBorder="1" applyAlignment="1" applyProtection="1">
      <alignment horizontal="center" vertical="center"/>
      <protection hidden="1"/>
    </xf>
    <xf numFmtId="4" fontId="6" fillId="0" borderId="32" xfId="0" applyNumberFormat="1" applyFont="1" applyFill="1" applyBorder="1" applyAlignment="1" applyProtection="1">
      <alignment horizontal="center" vertical="center"/>
      <protection hidden="1"/>
    </xf>
    <xf numFmtId="4" fontId="6" fillId="0" borderId="28" xfId="0" applyNumberFormat="1" applyFont="1" applyFill="1" applyBorder="1" applyAlignment="1" applyProtection="1">
      <alignment horizontal="center" vertical="center"/>
      <protection hidden="1"/>
    </xf>
    <xf numFmtId="4" fontId="6" fillId="0" borderId="27" xfId="0" applyNumberFormat="1" applyFont="1" applyFill="1" applyBorder="1" applyAlignment="1" applyProtection="1">
      <alignment horizontal="center" vertical="center"/>
      <protection hidden="1"/>
    </xf>
    <xf numFmtId="4" fontId="6" fillId="0" borderId="33" xfId="0" applyNumberFormat="1" applyFont="1" applyFill="1" applyBorder="1" applyAlignment="1" applyProtection="1">
      <alignment horizontal="center" vertical="center"/>
      <protection hidden="1"/>
    </xf>
    <xf numFmtId="4" fontId="6" fillId="0" borderId="34" xfId="0" applyNumberFormat="1" applyFont="1" applyFill="1" applyBorder="1" applyAlignment="1" applyProtection="1">
      <alignment horizontal="center" vertical="center"/>
      <protection hidden="1"/>
    </xf>
    <xf numFmtId="4" fontId="4" fillId="0" borderId="27" xfId="0" applyNumberFormat="1" applyFont="1" applyFill="1" applyBorder="1" applyAlignment="1" applyProtection="1">
      <alignment horizontal="center" vertical="center"/>
      <protection hidden="1"/>
    </xf>
    <xf numFmtId="4" fontId="4" fillId="0" borderId="35" xfId="0" applyNumberFormat="1" applyFont="1" applyFill="1" applyBorder="1" applyAlignment="1" applyProtection="1">
      <alignment horizontal="center" vertical="center"/>
      <protection hidden="1"/>
    </xf>
    <xf numFmtId="4" fontId="4" fillId="0" borderId="34" xfId="0" applyNumberFormat="1" applyFont="1" applyFill="1" applyBorder="1" applyAlignment="1" applyProtection="1">
      <alignment horizontal="center" vertical="center"/>
      <protection hidden="1"/>
    </xf>
    <xf numFmtId="0" fontId="4" fillId="0" borderId="32" xfId="0" applyFont="1" applyFill="1" applyBorder="1" applyAlignment="1" applyProtection="1">
      <alignment horizontal="center" vertical="center"/>
      <protection hidden="1"/>
    </xf>
    <xf numFmtId="0" fontId="4" fillId="0" borderId="28" xfId="0" applyFont="1" applyFill="1" applyBorder="1" applyAlignment="1">
      <alignment vertical="center" wrapText="1"/>
    </xf>
    <xf numFmtId="4" fontId="2" fillId="0" borderId="32" xfId="0" applyNumberFormat="1" applyFont="1" applyFill="1" applyBorder="1" applyAlignment="1" applyProtection="1">
      <alignment horizontal="center" vertical="center"/>
      <protection hidden="1"/>
    </xf>
    <xf numFmtId="4" fontId="2" fillId="0" borderId="28" xfId="0" applyNumberFormat="1" applyFont="1" applyFill="1" applyBorder="1" applyAlignment="1" applyProtection="1">
      <alignment horizontal="center" vertical="center"/>
      <protection hidden="1"/>
    </xf>
    <xf numFmtId="4" fontId="7" fillId="0" borderId="33" xfId="0" applyNumberFormat="1" applyFont="1" applyFill="1" applyBorder="1" applyAlignment="1" applyProtection="1">
      <alignment horizontal="center" vertical="center"/>
      <protection hidden="1"/>
    </xf>
    <xf numFmtId="4" fontId="7" fillId="0" borderId="28" xfId="0" applyNumberFormat="1" applyFont="1" applyFill="1" applyBorder="1" applyAlignment="1" applyProtection="1">
      <alignment horizontal="center" vertical="center"/>
      <protection hidden="1"/>
    </xf>
    <xf numFmtId="0" fontId="4" fillId="0" borderId="31" xfId="0" applyFont="1" applyFill="1" applyBorder="1" applyAlignment="1" applyProtection="1">
      <alignment vertical="center"/>
      <protection hidden="1"/>
    </xf>
    <xf numFmtId="0" fontId="4" fillId="0" borderId="23" xfId="0" applyFont="1" applyFill="1" applyBorder="1" applyAlignment="1" applyProtection="1">
      <alignment vertical="center"/>
      <protection hidden="1"/>
    </xf>
    <xf numFmtId="4" fontId="4" fillId="0" borderId="36" xfId="0" applyNumberFormat="1" applyFont="1" applyFill="1" applyBorder="1" applyAlignment="1" applyProtection="1">
      <alignment horizontal="center" vertical="center"/>
      <protection hidden="1"/>
    </xf>
    <xf numFmtId="0" fontId="4" fillId="0" borderId="32" xfId="0" applyFont="1" applyFill="1" applyBorder="1" applyAlignment="1" applyProtection="1">
      <alignment vertical="center"/>
      <protection hidden="1"/>
    </xf>
    <xf numFmtId="4" fontId="4" fillId="0" borderId="26" xfId="0" applyNumberFormat="1" applyFont="1" applyFill="1" applyBorder="1" applyAlignment="1" applyProtection="1">
      <alignment horizontal="center" vertical="center"/>
      <protection hidden="1"/>
    </xf>
    <xf numFmtId="0" fontId="4" fillId="0" borderId="31" xfId="0" applyFont="1" applyFill="1" applyBorder="1" applyAlignment="1" applyProtection="1">
      <alignment horizontal="center" vertical="center"/>
      <protection hidden="1"/>
    </xf>
    <xf numFmtId="0" fontId="4" fillId="0" borderId="32" xfId="0" applyFont="1" applyFill="1" applyBorder="1" applyAlignment="1" applyProtection="1">
      <alignment vertical="center"/>
      <protection locked="0"/>
    </xf>
    <xf numFmtId="0" fontId="4" fillId="0" borderId="56" xfId="0" applyFont="1" applyFill="1" applyBorder="1" applyAlignment="1" applyProtection="1">
      <alignment horizontal="left" vertical="center" wrapText="1"/>
      <protection locked="0"/>
    </xf>
    <xf numFmtId="4" fontId="4" fillId="0" borderId="57" xfId="0" applyNumberFormat="1" applyFont="1" applyFill="1" applyBorder="1" applyAlignment="1" applyProtection="1">
      <alignment horizontal="center" vertical="center"/>
      <protection hidden="1"/>
    </xf>
    <xf numFmtId="4" fontId="4" fillId="0" borderId="58" xfId="0" applyNumberFormat="1" applyFont="1" applyFill="1" applyBorder="1" applyAlignment="1" applyProtection="1">
      <alignment horizontal="center" vertical="center"/>
      <protection hidden="1"/>
    </xf>
    <xf numFmtId="4" fontId="4" fillId="0" borderId="59" xfId="0" applyNumberFormat="1" applyFont="1" applyFill="1" applyBorder="1" applyAlignment="1" applyProtection="1">
      <alignment horizontal="center" vertical="center"/>
      <protection hidden="1"/>
    </xf>
    <xf numFmtId="4" fontId="4" fillId="0" borderId="60" xfId="0" applyNumberFormat="1" applyFont="1" applyFill="1" applyBorder="1" applyAlignment="1" applyProtection="1">
      <alignment horizontal="center" vertical="center"/>
      <protection hidden="1"/>
    </xf>
    <xf numFmtId="4" fontId="4" fillId="0" borderId="56" xfId="0" applyNumberFormat="1" applyFont="1" applyFill="1" applyBorder="1" applyAlignment="1" applyProtection="1">
      <alignment horizontal="center" vertical="center"/>
      <protection hidden="1"/>
    </xf>
    <xf numFmtId="4" fontId="4" fillId="0" borderId="61" xfId="0" applyNumberFormat="1" applyFont="1" applyFill="1" applyBorder="1" applyAlignment="1" applyProtection="1">
      <alignment horizontal="center" vertical="center"/>
      <protection hidden="1"/>
    </xf>
    <xf numFmtId="4" fontId="4" fillId="0" borderId="51" xfId="0" applyNumberFormat="1" applyFont="1" applyFill="1" applyBorder="1" applyAlignment="1" applyProtection="1">
      <alignment horizontal="center" vertical="center"/>
      <protection hidden="1"/>
    </xf>
    <xf numFmtId="4" fontId="4" fillId="0" borderId="52" xfId="0" applyNumberFormat="1" applyFont="1" applyFill="1" applyBorder="1" applyAlignment="1" applyProtection="1">
      <alignment horizontal="center" vertical="center"/>
      <protection hidden="1"/>
    </xf>
    <xf numFmtId="4" fontId="4" fillId="0" borderId="53" xfId="0" applyNumberFormat="1" applyFont="1" applyFill="1" applyBorder="1" applyAlignment="1" applyProtection="1">
      <alignment horizontal="center" vertical="center"/>
      <protection hidden="1"/>
    </xf>
    <xf numFmtId="4" fontId="4" fillId="0" borderId="54" xfId="0" applyNumberFormat="1" applyFont="1" applyFill="1" applyBorder="1" applyAlignment="1" applyProtection="1">
      <alignment horizontal="center" vertical="center"/>
      <protection hidden="1"/>
    </xf>
    <xf numFmtId="4" fontId="4" fillId="0" borderId="50" xfId="0" applyNumberFormat="1" applyFont="1" applyFill="1" applyBorder="1" applyAlignment="1" applyProtection="1">
      <alignment horizontal="center" vertical="center"/>
      <protection hidden="1"/>
    </xf>
    <xf numFmtId="4" fontId="4" fillId="0" borderId="55" xfId="0" applyNumberFormat="1" applyFont="1" applyFill="1" applyBorder="1" applyAlignment="1" applyProtection="1">
      <alignment horizontal="center" vertical="center"/>
      <protection hidden="1"/>
    </xf>
    <xf numFmtId="0" fontId="4" fillId="0" borderId="49" xfId="0" applyFont="1" applyFill="1" applyBorder="1" applyAlignment="1" applyProtection="1">
      <alignment horizontal="left" vertical="center" wrapText="1"/>
      <protection hidden="1"/>
    </xf>
    <xf numFmtId="0" fontId="4" fillId="0" borderId="0" xfId="0" applyFont="1" applyFill="1" applyAlignment="1" applyProtection="1">
      <alignment horizontal="left" vertical="center" wrapText="1"/>
      <protection hidden="1"/>
    </xf>
    <xf numFmtId="2" fontId="4" fillId="0" borderId="38" xfId="0" applyNumberFormat="1" applyFont="1" applyFill="1" applyBorder="1" applyAlignment="1" applyProtection="1">
      <alignment horizontal="center" vertical="center"/>
      <protection hidden="1"/>
    </xf>
    <xf numFmtId="2" fontId="4" fillId="0" borderId="38" xfId="0" applyNumberFormat="1" applyFont="1" applyFill="1" applyBorder="1" applyAlignment="1" applyProtection="1">
      <alignment vertical="center"/>
      <protection locked="0"/>
    </xf>
    <xf numFmtId="2" fontId="4" fillId="0" borderId="47" xfId="0" applyNumberFormat="1" applyFont="1" applyFill="1" applyBorder="1" applyAlignment="1" applyProtection="1">
      <alignment horizontal="center" vertical="center"/>
      <protection hidden="1"/>
    </xf>
    <xf numFmtId="2" fontId="4" fillId="0" borderId="46" xfId="0" applyNumberFormat="1" applyFont="1" applyFill="1" applyBorder="1" applyAlignment="1" applyProtection="1">
      <alignment horizontal="center" vertical="center"/>
      <protection hidden="1"/>
    </xf>
    <xf numFmtId="2" fontId="4" fillId="0" borderId="40" xfId="0" applyNumberFormat="1" applyFont="1" applyFill="1" applyBorder="1" applyAlignment="1" applyProtection="1">
      <alignment horizontal="center" vertical="center"/>
      <protection hidden="1"/>
    </xf>
    <xf numFmtId="2" fontId="4" fillId="0" borderId="41" xfId="0" applyNumberFormat="1" applyFont="1" applyFill="1" applyBorder="1" applyAlignment="1" applyProtection="1">
      <alignment horizontal="center" vertical="center"/>
      <protection hidden="1"/>
    </xf>
    <xf numFmtId="2" fontId="4" fillId="0" borderId="39" xfId="0" applyNumberFormat="1" applyFont="1" applyFill="1" applyBorder="1" applyAlignment="1" applyProtection="1">
      <alignment horizontal="center" vertical="center"/>
      <protection hidden="1"/>
    </xf>
    <xf numFmtId="2" fontId="2" fillId="0" borderId="38" xfId="0" applyNumberFormat="1" applyFont="1" applyFill="1" applyBorder="1" applyAlignment="1" applyProtection="1">
      <alignment horizontal="center" vertical="center"/>
      <protection hidden="1"/>
    </xf>
    <xf numFmtId="4" fontId="3" fillId="0" borderId="0" xfId="0" applyNumberFormat="1" applyFont="1" applyFill="1"/>
  </cellXfs>
  <cellStyles count="1">
    <cellStyle name="Įprastas" xfId="0" builtinId="0"/>
  </cellStyles>
  <dxfs count="53">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eglea\Desktop\PAGRINDINIS\VEIKLOS%20IR%20PL&#278;TROS%20PLANAS\2023-2025%20Veiklos%20ir%20pl&#279;tros%20planas\2022-10-11%20pateikta%20savivaldybei\2023-2025%20Veiklos%20plano_1priedas_projektas.xlsx" TargetMode="External"/><Relationship Id="rId1" Type="http://schemas.openxmlformats.org/officeDocument/2006/relationships/externalLinkPath" Target="/Users/eglea/Desktop/PAGRINDINIS/VEIKLOS%20IR%20PL&#278;TROS%20PLANAS/2023-2025%20Veiklos%20ir%20pl&#279;tros%20planas/2022-10-11%20pateikta%20savivaldybei/2023-2025%20Veiklos%20plano_1priedas_projekta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eglea/Desktop/Laima/Documents/Valdyba/2023-01/2023-2027%20Veiklos%20plano_1priedas_projekta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 PROJEKTAS (poreikiai)"/>
      <sheetName val=" PROJEKTAS "/>
      <sheetName val="plėtra"/>
      <sheetName val="vandens"/>
      <sheetName val="nuotekos"/>
      <sheetName val="energetika"/>
      <sheetName val="transportas ir kt."/>
      <sheetName val="paskolų grąžinimas"/>
    </sheetNames>
    <sheetDataSet>
      <sheetData sheetId="0"/>
      <sheetData sheetId="1"/>
      <sheetData sheetId="2"/>
      <sheetData sheetId="3">
        <row r="26">
          <cell r="B26" t="str">
            <v>Raguviškių vandens gerinimo įrenginiai</v>
          </cell>
          <cell r="C26"/>
          <cell r="D26"/>
          <cell r="E26"/>
          <cell r="F26"/>
          <cell r="G26">
            <v>290</v>
          </cell>
          <cell r="K26"/>
          <cell r="L26"/>
          <cell r="M26"/>
          <cell r="N26"/>
          <cell r="R26"/>
          <cell r="S26"/>
          <cell r="T26"/>
          <cell r="U26"/>
          <cell r="V26">
            <v>0</v>
          </cell>
          <cell r="W26"/>
        </row>
        <row r="27">
          <cell r="B27" t="str">
            <v>Leliūnų vandens gerinimo įrenginiai</v>
          </cell>
          <cell r="C27"/>
          <cell r="D27"/>
          <cell r="E27"/>
          <cell r="F27"/>
          <cell r="G27">
            <v>285.60000000000002</v>
          </cell>
          <cell r="K27"/>
          <cell r="L27"/>
          <cell r="M27"/>
          <cell r="N27"/>
          <cell r="R27"/>
          <cell r="S27"/>
          <cell r="T27"/>
          <cell r="U27"/>
          <cell r="V27">
            <v>0</v>
          </cell>
          <cell r="W27"/>
        </row>
        <row r="28">
          <cell r="B28" t="str">
            <v>Juodupėnų vandens gerinimo įrenginiai</v>
          </cell>
          <cell r="C28"/>
          <cell r="D28"/>
          <cell r="E28"/>
          <cell r="F28"/>
          <cell r="G28"/>
          <cell r="K28"/>
          <cell r="L28"/>
          <cell r="M28">
            <v>290</v>
          </cell>
          <cell r="N28"/>
          <cell r="R28"/>
          <cell r="S28"/>
          <cell r="T28"/>
          <cell r="U28"/>
          <cell r="V28">
            <v>0</v>
          </cell>
          <cell r="W28"/>
        </row>
        <row r="29">
          <cell r="B29" t="str">
            <v>Laukžemės vandens gerinimo įrenginiai</v>
          </cell>
          <cell r="C29"/>
          <cell r="D29"/>
          <cell r="E29"/>
          <cell r="F29"/>
          <cell r="G29"/>
          <cell r="K29"/>
          <cell r="L29"/>
          <cell r="M29"/>
          <cell r="N29"/>
          <cell r="R29"/>
          <cell r="S29"/>
          <cell r="T29">
            <v>295.89999999999998</v>
          </cell>
          <cell r="U29"/>
          <cell r="V29">
            <v>295.89999999999998</v>
          </cell>
          <cell r="W29">
            <v>295.89999999999998</v>
          </cell>
        </row>
        <row r="30">
          <cell r="D30">
            <v>12.8</v>
          </cell>
          <cell r="E30">
            <v>12.8</v>
          </cell>
          <cell r="F30">
            <v>12.8</v>
          </cell>
          <cell r="G30">
            <v>12.8</v>
          </cell>
          <cell r="K30">
            <v>13.52</v>
          </cell>
          <cell r="L30">
            <v>13.52</v>
          </cell>
          <cell r="M30">
            <v>13.52</v>
          </cell>
          <cell r="N30">
            <v>13.52</v>
          </cell>
          <cell r="R30">
            <v>11.44</v>
          </cell>
          <cell r="S30">
            <v>11.44</v>
          </cell>
          <cell r="T30">
            <v>11.44</v>
          </cell>
          <cell r="U30">
            <v>11.44</v>
          </cell>
        </row>
        <row r="31">
          <cell r="D31">
            <v>3.6</v>
          </cell>
          <cell r="E31">
            <v>1</v>
          </cell>
          <cell r="F31">
            <v>1</v>
          </cell>
          <cell r="G31">
            <v>1</v>
          </cell>
          <cell r="K31">
            <v>1.4</v>
          </cell>
          <cell r="L31">
            <v>3.2</v>
          </cell>
          <cell r="M31">
            <v>1</v>
          </cell>
          <cell r="N31">
            <v>1</v>
          </cell>
          <cell r="S31">
            <v>1</v>
          </cell>
          <cell r="T31">
            <v>1</v>
          </cell>
          <cell r="U31">
            <v>1</v>
          </cell>
        </row>
        <row r="32">
          <cell r="D32">
            <v>2</v>
          </cell>
          <cell r="K32">
            <v>4</v>
          </cell>
          <cell r="L32">
            <v>2.8</v>
          </cell>
          <cell r="M32">
            <v>0</v>
          </cell>
          <cell r="N32">
            <v>1.5</v>
          </cell>
          <cell r="S32">
            <v>3</v>
          </cell>
          <cell r="T32">
            <v>1.5</v>
          </cell>
          <cell r="U32">
            <v>0</v>
          </cell>
        </row>
        <row r="33">
          <cell r="D33">
            <v>0</v>
          </cell>
          <cell r="E33">
            <v>1</v>
          </cell>
          <cell r="F33"/>
          <cell r="G33"/>
          <cell r="K33">
            <v>0</v>
          </cell>
          <cell r="L33">
            <v>0</v>
          </cell>
          <cell r="M33">
            <v>1</v>
          </cell>
          <cell r="N33">
            <v>0</v>
          </cell>
          <cell r="R33">
            <v>0</v>
          </cell>
          <cell r="S33">
            <v>2</v>
          </cell>
          <cell r="T33">
            <v>0</v>
          </cell>
          <cell r="U33">
            <v>0</v>
          </cell>
        </row>
        <row r="34">
          <cell r="D34">
            <v>1.4</v>
          </cell>
          <cell r="E34">
            <v>0</v>
          </cell>
          <cell r="F34">
            <v>0</v>
          </cell>
          <cell r="G34">
            <v>0</v>
          </cell>
          <cell r="K34">
            <v>0</v>
          </cell>
          <cell r="L34">
            <v>0</v>
          </cell>
          <cell r="M34">
            <v>0</v>
          </cell>
          <cell r="N34">
            <v>0</v>
          </cell>
          <cell r="R34">
            <v>0</v>
          </cell>
          <cell r="T34">
            <v>0</v>
          </cell>
        </row>
        <row r="43">
          <cell r="C43"/>
          <cell r="D43"/>
          <cell r="E43"/>
          <cell r="F43"/>
          <cell r="J43">
            <v>35.975000000000001</v>
          </cell>
          <cell r="K43">
            <v>35.975000000000001</v>
          </cell>
          <cell r="L43">
            <v>35.975000000000001</v>
          </cell>
          <cell r="M43">
            <v>54.1</v>
          </cell>
          <cell r="Q43">
            <v>54.1</v>
          </cell>
          <cell r="R43">
            <v>54.1</v>
          </cell>
          <cell r="S43">
            <v>54.1</v>
          </cell>
          <cell r="T43">
            <v>72.59375</v>
          </cell>
        </row>
      </sheetData>
      <sheetData sheetId="4">
        <row r="39">
          <cell r="D39">
            <v>2</v>
          </cell>
          <cell r="G39">
            <v>2</v>
          </cell>
          <cell r="K39">
            <v>2</v>
          </cell>
          <cell r="N39">
            <v>2</v>
          </cell>
          <cell r="R39">
            <v>2</v>
          </cell>
          <cell r="U39">
            <v>2</v>
          </cell>
        </row>
        <row r="40">
          <cell r="D40">
            <v>0</v>
          </cell>
          <cell r="E40">
            <v>2.5</v>
          </cell>
          <cell r="F40">
            <v>0</v>
          </cell>
          <cell r="G40">
            <v>0</v>
          </cell>
          <cell r="K40">
            <v>0</v>
          </cell>
          <cell r="L40">
            <v>1</v>
          </cell>
          <cell r="M40">
            <v>0</v>
          </cell>
          <cell r="N40">
            <v>0</v>
          </cell>
          <cell r="R40">
            <v>0</v>
          </cell>
          <cell r="S40">
            <v>2.5</v>
          </cell>
          <cell r="T40">
            <v>0</v>
          </cell>
          <cell r="U40">
            <v>0</v>
          </cell>
        </row>
        <row r="42">
          <cell r="D42"/>
          <cell r="E42"/>
          <cell r="G42"/>
          <cell r="K42"/>
          <cell r="L42"/>
          <cell r="N42"/>
          <cell r="R42"/>
          <cell r="S42"/>
          <cell r="U42"/>
        </row>
        <row r="46">
          <cell r="D46">
            <v>6</v>
          </cell>
          <cell r="F46">
            <v>4</v>
          </cell>
          <cell r="K46">
            <v>5</v>
          </cell>
          <cell r="M46">
            <v>5</v>
          </cell>
          <cell r="R46">
            <v>5</v>
          </cell>
          <cell r="T46">
            <v>5</v>
          </cell>
        </row>
        <row r="48">
          <cell r="D48">
            <v>1</v>
          </cell>
          <cell r="E48">
            <v>1</v>
          </cell>
          <cell r="F48">
            <v>3</v>
          </cell>
          <cell r="G48">
            <v>1</v>
          </cell>
          <cell r="K48">
            <v>1</v>
          </cell>
          <cell r="L48">
            <v>1</v>
          </cell>
          <cell r="M48">
            <v>1</v>
          </cell>
          <cell r="N48">
            <v>1</v>
          </cell>
          <cell r="R48">
            <v>1</v>
          </cell>
          <cell r="S48">
            <v>1</v>
          </cell>
          <cell r="T48">
            <v>1</v>
          </cell>
          <cell r="U48">
            <v>1</v>
          </cell>
        </row>
        <row r="50">
          <cell r="D50"/>
          <cell r="E50">
            <v>1</v>
          </cell>
          <cell r="F50"/>
          <cell r="G50">
            <v>2</v>
          </cell>
          <cell r="K50"/>
          <cell r="L50">
            <v>3</v>
          </cell>
          <cell r="M50"/>
          <cell r="N50">
            <v>2</v>
          </cell>
          <cell r="R50"/>
          <cell r="S50">
            <v>0.5</v>
          </cell>
          <cell r="T50"/>
          <cell r="U50">
            <v>2</v>
          </cell>
        </row>
      </sheetData>
      <sheetData sheetId="5">
        <row r="48">
          <cell r="D48"/>
          <cell r="E48">
            <v>4.95</v>
          </cell>
          <cell r="F48"/>
          <cell r="K48"/>
          <cell r="L48">
            <v>4.95</v>
          </cell>
          <cell r="N48"/>
          <cell r="R48"/>
          <cell r="S48">
            <v>2.95</v>
          </cell>
          <cell r="T48"/>
          <cell r="U48"/>
        </row>
        <row r="50">
          <cell r="D50">
            <v>5</v>
          </cell>
          <cell r="E50">
            <v>3.5</v>
          </cell>
          <cell r="F50"/>
          <cell r="G50"/>
          <cell r="K50">
            <v>2</v>
          </cell>
          <cell r="L50">
            <v>3.5</v>
          </cell>
          <cell r="M50"/>
          <cell r="N50"/>
          <cell r="R50">
            <v>1.75</v>
          </cell>
          <cell r="S50">
            <v>3.5</v>
          </cell>
          <cell r="T50"/>
          <cell r="U50"/>
        </row>
        <row r="57">
          <cell r="C57"/>
          <cell r="D57"/>
          <cell r="F57"/>
          <cell r="G57"/>
          <cell r="K57"/>
          <cell r="L57"/>
          <cell r="M57"/>
          <cell r="N57"/>
          <cell r="P57"/>
          <cell r="R57"/>
          <cell r="S57"/>
          <cell r="T57"/>
          <cell r="U57"/>
          <cell r="W57"/>
        </row>
        <row r="58">
          <cell r="C58"/>
          <cell r="D58"/>
          <cell r="E58"/>
          <cell r="F58">
            <v>1</v>
          </cell>
          <cell r="G58"/>
          <cell r="K58"/>
          <cell r="L58"/>
          <cell r="M58">
            <v>1</v>
          </cell>
          <cell r="N58"/>
          <cell r="R58"/>
          <cell r="S58"/>
          <cell r="T58">
            <v>1</v>
          </cell>
          <cell r="U58"/>
        </row>
      </sheetData>
      <sheetData sheetId="6">
        <row r="53">
          <cell r="D53">
            <v>1.2</v>
          </cell>
          <cell r="F53"/>
          <cell r="G53"/>
          <cell r="K53"/>
          <cell r="L53">
            <v>10</v>
          </cell>
          <cell r="M53"/>
          <cell r="N53"/>
          <cell r="R53"/>
          <cell r="S53"/>
          <cell r="T53"/>
          <cell r="U53"/>
          <cell r="W53"/>
        </row>
        <row r="54">
          <cell r="D54">
            <v>2.5</v>
          </cell>
          <cell r="E54"/>
          <cell r="F54">
            <v>2.5</v>
          </cell>
          <cell r="G54"/>
          <cell r="K54">
            <v>2.5</v>
          </cell>
          <cell r="L54"/>
          <cell r="M54">
            <v>2.5</v>
          </cell>
          <cell r="N54"/>
          <cell r="R54"/>
          <cell r="T54"/>
        </row>
        <row r="55">
          <cell r="D55"/>
          <cell r="E55">
            <v>1.6</v>
          </cell>
          <cell r="F55"/>
          <cell r="G55">
            <v>1.6</v>
          </cell>
          <cell r="K55"/>
          <cell r="L55">
            <v>2</v>
          </cell>
          <cell r="M55"/>
          <cell r="N55">
            <v>2</v>
          </cell>
          <cell r="R55">
            <v>3</v>
          </cell>
          <cell r="S55"/>
          <cell r="T55">
            <v>3</v>
          </cell>
          <cell r="U55"/>
        </row>
        <row r="58">
          <cell r="C58"/>
          <cell r="D58"/>
          <cell r="E58">
            <v>10</v>
          </cell>
          <cell r="F58"/>
          <cell r="G58"/>
          <cell r="K58"/>
          <cell r="L58"/>
          <cell r="M58"/>
          <cell r="N58"/>
          <cell r="P58"/>
          <cell r="R58"/>
          <cell r="S58"/>
          <cell r="T58"/>
          <cell r="U58"/>
          <cell r="W58"/>
        </row>
        <row r="59">
          <cell r="C59"/>
          <cell r="D59"/>
          <cell r="E59"/>
          <cell r="F59"/>
          <cell r="G59"/>
          <cell r="I59"/>
          <cell r="K59"/>
          <cell r="L59"/>
          <cell r="M59">
            <v>4</v>
          </cell>
          <cell r="N59"/>
          <cell r="R59"/>
          <cell r="S59"/>
          <cell r="T59"/>
          <cell r="U59"/>
          <cell r="W59"/>
        </row>
      </sheetData>
      <sheetData sheetId="7">
        <row r="36">
          <cell r="D36">
            <v>66920.23000000001</v>
          </cell>
          <cell r="E36">
            <v>66920.23000000001</v>
          </cell>
          <cell r="F36">
            <v>69876.615000000005</v>
          </cell>
          <cell r="G36">
            <v>69876.615000000005</v>
          </cell>
        </row>
        <row r="37">
          <cell r="D37">
            <v>74322.485000000001</v>
          </cell>
          <cell r="E37">
            <v>74322.485000000001</v>
          </cell>
          <cell r="F37">
            <v>115892.485</v>
          </cell>
          <cell r="G37">
            <v>74322.485000000001</v>
          </cell>
        </row>
        <row r="38">
          <cell r="D38">
            <v>71459.902499999997</v>
          </cell>
          <cell r="E38">
            <v>71459.902499999997</v>
          </cell>
          <cell r="F38">
            <v>71459.902499999997</v>
          </cell>
          <cell r="G38">
            <v>71459.902499999997</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 PROJEKTAS (poreikiai)"/>
      <sheetName val=" PROJEKTAS (TVIRTINIMUI)"/>
      <sheetName val=" PROJEKTAS (LYGINAMASIS VAR.)"/>
      <sheetName val=" PROJEKTAS  (iki pakeitimo)"/>
      <sheetName val="Nusidėvėjimo skaičiavimas"/>
      <sheetName val="Įsipareigojimu grąžinimas"/>
      <sheetName val="plėtra"/>
      <sheetName val="vandens"/>
      <sheetName val="nuotekos"/>
      <sheetName val="energetika"/>
      <sheetName val="transportas ir kt."/>
      <sheetName val="paskolų grąžinimas"/>
    </sheetNames>
    <sheetDataSet>
      <sheetData sheetId="0" refreshError="1"/>
      <sheetData sheetId="1" refreshError="1"/>
      <sheetData sheetId="2" refreshError="1"/>
      <sheetData sheetId="3" refreshError="1"/>
      <sheetData sheetId="4" refreshError="1">
        <row r="44">
          <cell r="E44">
            <v>93.263450000000006</v>
          </cell>
          <cell r="F44">
            <v>95.743983333333347</v>
          </cell>
          <cell r="G44">
            <v>106.16535476190477</v>
          </cell>
          <cell r="H44">
            <v>205.45570476190471</v>
          </cell>
          <cell r="J44">
            <v>203.0469047619047</v>
          </cell>
          <cell r="K44">
            <v>205.30023809523803</v>
          </cell>
          <cell r="L44">
            <v>205.30023809523803</v>
          </cell>
          <cell r="M44">
            <v>206.79088809523802</v>
          </cell>
          <cell r="O44">
            <v>209.58810238095231</v>
          </cell>
          <cell r="P44">
            <v>211.49476904761897</v>
          </cell>
          <cell r="Q44">
            <v>211.49476904761897</v>
          </cell>
          <cell r="R44">
            <v>213.58726904761897</v>
          </cell>
          <cell r="T44">
            <v>213.58726904761897</v>
          </cell>
          <cell r="U44">
            <v>213.58726904761897</v>
          </cell>
          <cell r="V44">
            <v>213.58726904761897</v>
          </cell>
          <cell r="W44">
            <v>216.39976904761897</v>
          </cell>
          <cell r="Y44">
            <v>217.14948333333325</v>
          </cell>
          <cell r="Z44">
            <v>217.14948333333325</v>
          </cell>
          <cell r="AA44">
            <v>217.14948333333325</v>
          </cell>
          <cell r="AB44">
            <v>219.28448333333327</v>
          </cell>
        </row>
      </sheetData>
      <sheetData sheetId="5" refreshError="1">
        <row r="21">
          <cell r="D21">
            <v>115438.70500000002</v>
          </cell>
          <cell r="E21">
            <v>134901.39250000002</v>
          </cell>
          <cell r="F21">
            <v>148239.10499999998</v>
          </cell>
          <cell r="G21">
            <v>151092.69750000001</v>
          </cell>
          <cell r="H21">
            <v>147670.66249999998</v>
          </cell>
        </row>
      </sheetData>
      <sheetData sheetId="6" refreshError="1"/>
      <sheetData sheetId="7" refreshError="1">
        <row r="26">
          <cell r="B26" t="str">
            <v>Raguviškių vandens gerinimo įrenginiai</v>
          </cell>
          <cell r="C26"/>
          <cell r="D26"/>
          <cell r="E26"/>
          <cell r="F26"/>
          <cell r="K26"/>
          <cell r="L26"/>
          <cell r="M26"/>
          <cell r="R26"/>
          <cell r="S26"/>
          <cell r="T26"/>
          <cell r="U26"/>
          <cell r="V26">
            <v>0</v>
          </cell>
          <cell r="W26"/>
        </row>
        <row r="27">
          <cell r="B27" t="str">
            <v>Leliūnų vandens gerinimo įrenginiai</v>
          </cell>
          <cell r="C27"/>
          <cell r="D27"/>
          <cell r="E27"/>
          <cell r="F27"/>
          <cell r="K27"/>
          <cell r="L27"/>
          <cell r="M27"/>
          <cell r="R27"/>
          <cell r="S27"/>
          <cell r="T27"/>
          <cell r="U27"/>
          <cell r="V27">
            <v>0</v>
          </cell>
          <cell r="W27"/>
        </row>
        <row r="28">
          <cell r="B28" t="str">
            <v>Juodupėnų vandens gerinimo įrenginiai</v>
          </cell>
          <cell r="C28"/>
          <cell r="D28"/>
          <cell r="E28"/>
          <cell r="F28"/>
          <cell r="G28"/>
          <cell r="K28"/>
          <cell r="L28"/>
          <cell r="N28"/>
          <cell r="R28"/>
          <cell r="S28"/>
          <cell r="U28"/>
        </row>
        <row r="29">
          <cell r="B29" t="str">
            <v>Laukžemės vandens gerinimo įrenginiai</v>
          </cell>
          <cell r="C29"/>
          <cell r="D29"/>
          <cell r="E29"/>
          <cell r="F29"/>
          <cell r="G29"/>
          <cell r="K29"/>
          <cell r="L29"/>
          <cell r="M29"/>
          <cell r="N29"/>
          <cell r="R29"/>
          <cell r="S29"/>
          <cell r="T29">
            <v>295.89999999999998</v>
          </cell>
          <cell r="U29"/>
          <cell r="V29">
            <v>295.89999999999998</v>
          </cell>
          <cell r="W29">
            <v>295.89999999999998</v>
          </cell>
        </row>
        <row r="31">
          <cell r="D31">
            <v>3.6</v>
          </cell>
          <cell r="E31">
            <v>1</v>
          </cell>
          <cell r="F31">
            <v>1</v>
          </cell>
          <cell r="G31">
            <v>1</v>
          </cell>
          <cell r="K31">
            <v>1.4</v>
          </cell>
          <cell r="L31">
            <v>3.2</v>
          </cell>
          <cell r="M31">
            <v>1</v>
          </cell>
          <cell r="N31">
            <v>1</v>
          </cell>
          <cell r="S31">
            <v>1</v>
          </cell>
          <cell r="T31">
            <v>1</v>
          </cell>
          <cell r="U31">
            <v>1</v>
          </cell>
        </row>
        <row r="32">
          <cell r="D32">
            <v>2</v>
          </cell>
          <cell r="K32">
            <v>4</v>
          </cell>
          <cell r="L32">
            <v>2.8</v>
          </cell>
          <cell r="M32">
            <v>0</v>
          </cell>
          <cell r="N32">
            <v>1.5</v>
          </cell>
          <cell r="S32">
            <v>3</v>
          </cell>
          <cell r="T32">
            <v>1.5</v>
          </cell>
          <cell r="U32">
            <v>0</v>
          </cell>
        </row>
        <row r="33">
          <cell r="D33">
            <v>0</v>
          </cell>
          <cell r="E33">
            <v>1</v>
          </cell>
          <cell r="F33"/>
          <cell r="G33"/>
          <cell r="K33">
            <v>0</v>
          </cell>
          <cell r="L33">
            <v>0</v>
          </cell>
          <cell r="M33">
            <v>1</v>
          </cell>
          <cell r="N33">
            <v>0</v>
          </cell>
          <cell r="R33">
            <v>0</v>
          </cell>
          <cell r="S33">
            <v>2</v>
          </cell>
          <cell r="T33">
            <v>0</v>
          </cell>
          <cell r="U33">
            <v>0</v>
          </cell>
        </row>
        <row r="34">
          <cell r="D34">
            <v>1.4</v>
          </cell>
          <cell r="E34">
            <v>0</v>
          </cell>
          <cell r="F34">
            <v>0</v>
          </cell>
          <cell r="G34">
            <v>0</v>
          </cell>
          <cell r="K34">
            <v>0</v>
          </cell>
          <cell r="L34">
            <v>0</v>
          </cell>
          <cell r="M34">
            <v>0</v>
          </cell>
          <cell r="N34">
            <v>0</v>
          </cell>
          <cell r="R34">
            <v>0</v>
          </cell>
          <cell r="T34">
            <v>0</v>
          </cell>
        </row>
      </sheetData>
      <sheetData sheetId="8" refreshError="1">
        <row r="39">
          <cell r="D39">
            <v>2</v>
          </cell>
          <cell r="G39">
            <v>2</v>
          </cell>
          <cell r="N39">
            <v>2</v>
          </cell>
          <cell r="R39">
            <v>2</v>
          </cell>
          <cell r="U39">
            <v>2</v>
          </cell>
        </row>
        <row r="40">
          <cell r="D40">
            <v>0</v>
          </cell>
          <cell r="E40">
            <v>2.5</v>
          </cell>
          <cell r="F40">
            <v>0</v>
          </cell>
          <cell r="G40">
            <v>0</v>
          </cell>
          <cell r="K40">
            <v>0</v>
          </cell>
          <cell r="L40">
            <v>1</v>
          </cell>
          <cell r="M40">
            <v>0</v>
          </cell>
          <cell r="N40">
            <v>0</v>
          </cell>
          <cell r="R40">
            <v>0</v>
          </cell>
          <cell r="S40">
            <v>2.5</v>
          </cell>
          <cell r="T40">
            <v>0</v>
          </cell>
          <cell r="U40">
            <v>0</v>
          </cell>
        </row>
        <row r="42">
          <cell r="D42"/>
          <cell r="E42"/>
          <cell r="G42"/>
          <cell r="K42"/>
          <cell r="L42"/>
          <cell r="N42"/>
          <cell r="R42"/>
          <cell r="S42"/>
          <cell r="U42"/>
        </row>
        <row r="46">
          <cell r="D46">
            <v>6</v>
          </cell>
          <cell r="F46">
            <v>4</v>
          </cell>
          <cell r="K46">
            <v>5</v>
          </cell>
          <cell r="M46">
            <v>5</v>
          </cell>
          <cell r="R46">
            <v>5</v>
          </cell>
          <cell r="T46">
            <v>5</v>
          </cell>
        </row>
        <row r="48">
          <cell r="D48">
            <v>1</v>
          </cell>
          <cell r="E48">
            <v>1</v>
          </cell>
          <cell r="F48">
            <v>3</v>
          </cell>
          <cell r="G48">
            <v>1</v>
          </cell>
          <cell r="K48">
            <v>1</v>
          </cell>
          <cell r="L48">
            <v>1</v>
          </cell>
          <cell r="M48">
            <v>1</v>
          </cell>
          <cell r="N48">
            <v>1</v>
          </cell>
          <cell r="R48">
            <v>1</v>
          </cell>
          <cell r="S48">
            <v>1</v>
          </cell>
          <cell r="T48">
            <v>1</v>
          </cell>
          <cell r="U48">
            <v>1</v>
          </cell>
        </row>
        <row r="50">
          <cell r="D50"/>
          <cell r="E50">
            <v>1</v>
          </cell>
          <cell r="F50"/>
          <cell r="G50">
            <v>2</v>
          </cell>
          <cell r="K50"/>
          <cell r="L50">
            <v>3</v>
          </cell>
          <cell r="M50"/>
          <cell r="N50">
            <v>2</v>
          </cell>
          <cell r="R50"/>
          <cell r="S50">
            <v>0.5</v>
          </cell>
          <cell r="T50"/>
          <cell r="U50">
            <v>2</v>
          </cell>
        </row>
      </sheetData>
      <sheetData sheetId="9" refreshError="1">
        <row r="48">
          <cell r="D48"/>
          <cell r="E48">
            <v>4.95</v>
          </cell>
          <cell r="F48"/>
          <cell r="K48"/>
          <cell r="L48">
            <v>4.95</v>
          </cell>
          <cell r="N48"/>
          <cell r="R48"/>
          <cell r="S48">
            <v>2.95</v>
          </cell>
          <cell r="T48"/>
          <cell r="U48"/>
        </row>
        <row r="50">
          <cell r="D50">
            <v>5</v>
          </cell>
          <cell r="E50">
            <v>3.5</v>
          </cell>
          <cell r="F50"/>
          <cell r="G50"/>
          <cell r="K50">
            <v>2</v>
          </cell>
          <cell r="L50">
            <v>3.5</v>
          </cell>
          <cell r="M50"/>
          <cell r="N50"/>
          <cell r="R50">
            <v>1.75</v>
          </cell>
          <cell r="S50">
            <v>3.5</v>
          </cell>
          <cell r="T50"/>
          <cell r="U50"/>
        </row>
        <row r="57">
          <cell r="D57"/>
          <cell r="F57"/>
          <cell r="G57"/>
          <cell r="K57"/>
          <cell r="L57"/>
          <cell r="M57"/>
          <cell r="N57"/>
          <cell r="P57"/>
          <cell r="R57"/>
          <cell r="S57"/>
          <cell r="T57"/>
          <cell r="U57"/>
        </row>
        <row r="58">
          <cell r="D58"/>
          <cell r="E58"/>
          <cell r="F58">
            <v>1</v>
          </cell>
          <cell r="G58"/>
          <cell r="K58"/>
          <cell r="L58"/>
          <cell r="M58">
            <v>1</v>
          </cell>
          <cell r="N58"/>
          <cell r="R58"/>
          <cell r="S58"/>
          <cell r="T58">
            <v>1</v>
          </cell>
          <cell r="U58"/>
        </row>
      </sheetData>
      <sheetData sheetId="10" refreshError="1">
        <row r="53">
          <cell r="D53">
            <v>1.2</v>
          </cell>
          <cell r="F53"/>
          <cell r="G53"/>
          <cell r="K53"/>
          <cell r="L53">
            <v>10</v>
          </cell>
          <cell r="M53"/>
          <cell r="N53"/>
          <cell r="R53"/>
          <cell r="S53"/>
          <cell r="T53"/>
          <cell r="U53"/>
        </row>
        <row r="54">
          <cell r="D54">
            <v>2.5</v>
          </cell>
          <cell r="E54"/>
          <cell r="F54">
            <v>2.5</v>
          </cell>
          <cell r="G54"/>
          <cell r="K54">
            <v>2.5</v>
          </cell>
          <cell r="L54"/>
          <cell r="M54">
            <v>2.5</v>
          </cell>
          <cell r="N54"/>
          <cell r="R54"/>
          <cell r="T54"/>
        </row>
        <row r="55">
          <cell r="D55"/>
          <cell r="E55">
            <v>1.6</v>
          </cell>
          <cell r="F55"/>
          <cell r="G55">
            <v>1.6</v>
          </cell>
          <cell r="K55"/>
          <cell r="L55">
            <v>2</v>
          </cell>
          <cell r="M55"/>
          <cell r="N55">
            <v>2</v>
          </cell>
          <cell r="R55">
            <v>3</v>
          </cell>
          <cell r="S55"/>
          <cell r="T55">
            <v>3</v>
          </cell>
          <cell r="U55"/>
        </row>
        <row r="58">
          <cell r="D58"/>
          <cell r="E58">
            <v>10</v>
          </cell>
          <cell r="F58"/>
          <cell r="G58"/>
          <cell r="K58"/>
          <cell r="L58"/>
          <cell r="M58"/>
          <cell r="N58"/>
          <cell r="P58"/>
          <cell r="R58"/>
          <cell r="S58"/>
          <cell r="T58"/>
          <cell r="U58"/>
        </row>
        <row r="59">
          <cell r="D59"/>
          <cell r="E59"/>
          <cell r="F59"/>
          <cell r="G59"/>
          <cell r="I59"/>
          <cell r="K59"/>
          <cell r="L59"/>
          <cell r="M59">
            <v>4</v>
          </cell>
          <cell r="N59"/>
          <cell r="R59"/>
          <cell r="S59"/>
          <cell r="T59"/>
          <cell r="U59"/>
        </row>
        <row r="60">
          <cell r="D60"/>
          <cell r="E60"/>
          <cell r="G60"/>
          <cell r="K60"/>
          <cell r="L60"/>
          <cell r="M60"/>
          <cell r="N60"/>
          <cell r="R60"/>
          <cell r="S60"/>
          <cell r="T60"/>
          <cell r="U60"/>
        </row>
        <row r="61">
          <cell r="D61"/>
          <cell r="F61"/>
          <cell r="G61"/>
          <cell r="K61"/>
          <cell r="L61"/>
          <cell r="M61"/>
          <cell r="N61"/>
          <cell r="R61"/>
          <cell r="S61"/>
          <cell r="T61"/>
          <cell r="U61"/>
        </row>
        <row r="62">
          <cell r="D62"/>
          <cell r="E62"/>
          <cell r="F62"/>
          <cell r="G62"/>
          <cell r="I62"/>
          <cell r="K62"/>
          <cell r="L62"/>
          <cell r="M62"/>
          <cell r="N62"/>
          <cell r="R62"/>
          <cell r="S62"/>
          <cell r="T62"/>
          <cell r="U62"/>
        </row>
        <row r="63">
          <cell r="D63"/>
          <cell r="E63"/>
          <cell r="F63"/>
          <cell r="K63"/>
          <cell r="L63"/>
          <cell r="M63"/>
          <cell r="N63"/>
          <cell r="R63"/>
          <cell r="S63"/>
          <cell r="T63"/>
          <cell r="U63"/>
        </row>
      </sheetData>
      <sheetData sheetId="11" refreshError="1"/>
    </sheetDataSet>
  </externalBook>
</externalLink>
</file>

<file path=xl/theme/theme1.xml><?xml version="1.0" encoding="utf-8"?>
<a:theme xmlns:a="http://schemas.openxmlformats.org/drawingml/2006/main" name="„Office“ 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4.v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BE2595-C502-474B-81D1-2EB2260FB7CC}">
  <sheetPr>
    <pageSetUpPr fitToPage="1"/>
  </sheetPr>
  <dimension ref="A1:Z77"/>
  <sheetViews>
    <sheetView topLeftCell="C7" zoomScale="85" zoomScaleNormal="85" workbookViewId="0">
      <selection activeCell="X6" sqref="X6"/>
    </sheetView>
  </sheetViews>
  <sheetFormatPr defaultRowHeight="14.4" x14ac:dyDescent="0.3"/>
  <cols>
    <col min="2" max="2" width="51.6640625" customWidth="1"/>
    <col min="3" max="3" width="11.5546875" customWidth="1"/>
    <col min="10" max="10" width="10.109375" customWidth="1"/>
    <col min="17" max="17" width="10.109375" customWidth="1"/>
    <col min="24" max="24" width="11.33203125" customWidth="1"/>
  </cols>
  <sheetData>
    <row r="1" spans="1:25" ht="15.6" x14ac:dyDescent="0.3">
      <c r="Q1" s="1" t="s">
        <v>344</v>
      </c>
    </row>
    <row r="2" spans="1:25" x14ac:dyDescent="0.3">
      <c r="A2" s="305" t="s">
        <v>345</v>
      </c>
      <c r="B2" s="305"/>
      <c r="C2" s="305"/>
      <c r="D2" s="305"/>
      <c r="E2" s="305"/>
      <c r="F2" s="305"/>
      <c r="G2" s="305"/>
      <c r="H2" s="305"/>
      <c r="I2" s="305"/>
      <c r="J2" s="305"/>
      <c r="K2" s="305"/>
      <c r="L2" s="305"/>
      <c r="M2" s="305"/>
      <c r="N2" s="305"/>
      <c r="O2" s="305"/>
      <c r="P2" s="305"/>
      <c r="Q2" s="305"/>
      <c r="R2" s="305"/>
      <c r="S2" s="305"/>
      <c r="T2" s="305"/>
      <c r="U2" s="305"/>
    </row>
    <row r="3" spans="1:25" ht="15" thickBot="1" x14ac:dyDescent="0.35"/>
    <row r="4" spans="1:25" ht="29.25" customHeight="1" thickBot="1" x14ac:dyDescent="0.35">
      <c r="A4" s="306" t="s">
        <v>1</v>
      </c>
      <c r="B4" s="6" t="s">
        <v>2</v>
      </c>
      <c r="C4" s="308" t="s">
        <v>3</v>
      </c>
      <c r="D4" s="310" t="s">
        <v>4</v>
      </c>
      <c r="E4" s="311"/>
      <c r="F4" s="311"/>
      <c r="G4" s="311"/>
      <c r="H4" s="311"/>
      <c r="I4" s="311"/>
      <c r="J4" s="308" t="s">
        <v>5</v>
      </c>
      <c r="K4" s="312" t="s">
        <v>6</v>
      </c>
      <c r="L4" s="313"/>
      <c r="M4" s="313"/>
      <c r="N4" s="313"/>
      <c r="O4" s="313"/>
      <c r="P4" s="314"/>
      <c r="Q4" s="308" t="s">
        <v>7</v>
      </c>
      <c r="R4" s="312" t="s">
        <v>8</v>
      </c>
      <c r="S4" s="313"/>
      <c r="T4" s="313"/>
      <c r="U4" s="313"/>
      <c r="V4" s="313"/>
      <c r="W4" s="314"/>
      <c r="X4" s="302" t="s">
        <v>346</v>
      </c>
    </row>
    <row r="5" spans="1:25" ht="41.4" thickBot="1" x14ac:dyDescent="0.35">
      <c r="A5" s="307"/>
      <c r="B5" s="7" t="s">
        <v>14</v>
      </c>
      <c r="C5" s="309"/>
      <c r="D5" s="8" t="s">
        <v>15</v>
      </c>
      <c r="E5" s="9" t="s">
        <v>16</v>
      </c>
      <c r="F5" s="9" t="s">
        <v>17</v>
      </c>
      <c r="G5" s="9" t="s">
        <v>18</v>
      </c>
      <c r="H5" s="9" t="s">
        <v>19</v>
      </c>
      <c r="I5" s="10" t="s">
        <v>20</v>
      </c>
      <c r="J5" s="309"/>
      <c r="K5" s="11" t="s">
        <v>15</v>
      </c>
      <c r="L5" s="12" t="s">
        <v>16</v>
      </c>
      <c r="M5" s="12" t="s">
        <v>17</v>
      </c>
      <c r="N5" s="12" t="s">
        <v>18</v>
      </c>
      <c r="O5" s="12" t="s">
        <v>19</v>
      </c>
      <c r="P5" s="13" t="s">
        <v>20</v>
      </c>
      <c r="Q5" s="309"/>
      <c r="R5" s="8" t="s">
        <v>15</v>
      </c>
      <c r="S5" s="9" t="s">
        <v>16</v>
      </c>
      <c r="T5" s="9" t="s">
        <v>17</v>
      </c>
      <c r="U5" s="9" t="s">
        <v>18</v>
      </c>
      <c r="V5" s="9" t="s">
        <v>19</v>
      </c>
      <c r="W5" s="10" t="s">
        <v>20</v>
      </c>
      <c r="X5" s="303"/>
    </row>
    <row r="6" spans="1:25" ht="15.75" customHeight="1" x14ac:dyDescent="0.3">
      <c r="A6" s="17" t="s">
        <v>21</v>
      </c>
      <c r="B6" s="18" t="s">
        <v>22</v>
      </c>
      <c r="C6" s="19">
        <f>C7+C8+C12+C23+C28</f>
        <v>1505.91</v>
      </c>
      <c r="D6" s="20">
        <f t="shared" ref="D6:I6" si="0">D7+D8+D12+D23+D28</f>
        <v>1542.3400000000001</v>
      </c>
      <c r="E6" s="21">
        <f t="shared" si="0"/>
        <v>1353.1</v>
      </c>
      <c r="F6" s="21">
        <f t="shared" si="0"/>
        <v>1166.2</v>
      </c>
      <c r="G6" s="21">
        <f t="shared" si="0"/>
        <v>802.42000000000007</v>
      </c>
      <c r="H6" s="22">
        <f t="shared" si="0"/>
        <v>4864.0599999999995</v>
      </c>
      <c r="I6" s="23">
        <f t="shared" si="0"/>
        <v>0</v>
      </c>
      <c r="J6" s="19"/>
      <c r="K6" s="20">
        <f t="shared" ref="K6:X6" si="1">K7+K8+K12+K23+K28</f>
        <v>154</v>
      </c>
      <c r="L6" s="21">
        <f t="shared" si="1"/>
        <v>154</v>
      </c>
      <c r="M6" s="21">
        <f t="shared" si="1"/>
        <v>343.81</v>
      </c>
      <c r="N6" s="21">
        <f t="shared" si="1"/>
        <v>766.83</v>
      </c>
      <c r="O6" s="21">
        <f t="shared" si="1"/>
        <v>1418.64</v>
      </c>
      <c r="P6" s="23">
        <f t="shared" si="1"/>
        <v>0</v>
      </c>
      <c r="Q6" s="19">
        <f t="shared" si="1"/>
        <v>1086.96</v>
      </c>
      <c r="R6" s="19">
        <f t="shared" si="1"/>
        <v>178</v>
      </c>
      <c r="S6" s="19">
        <f t="shared" si="1"/>
        <v>178</v>
      </c>
      <c r="T6" s="19">
        <f t="shared" si="1"/>
        <v>473</v>
      </c>
      <c r="U6" s="19">
        <f t="shared" si="1"/>
        <v>202</v>
      </c>
      <c r="V6" s="19">
        <f t="shared" si="1"/>
        <v>1031</v>
      </c>
      <c r="W6" s="19">
        <f t="shared" si="1"/>
        <v>0</v>
      </c>
      <c r="X6" s="19">
        <f t="shared" si="1"/>
        <v>7313.7000000000007</v>
      </c>
      <c r="Y6" s="16"/>
    </row>
    <row r="7" spans="1:25" ht="15.75" customHeight="1" x14ac:dyDescent="0.3">
      <c r="A7" s="24" t="s">
        <v>23</v>
      </c>
      <c r="B7" s="25" t="s">
        <v>24</v>
      </c>
      <c r="C7" s="26"/>
      <c r="D7" s="27">
        <v>90.51</v>
      </c>
      <c r="E7" s="22">
        <v>95.98</v>
      </c>
      <c r="F7" s="22">
        <v>95.98</v>
      </c>
      <c r="G7" s="22">
        <v>104.1</v>
      </c>
      <c r="H7" s="22">
        <f>SUM(D7:G7)</f>
        <v>386.57000000000005</v>
      </c>
      <c r="I7" s="28"/>
      <c r="J7" s="26"/>
      <c r="K7" s="27">
        <v>154</v>
      </c>
      <c r="L7" s="27">
        <v>154</v>
      </c>
      <c r="M7" s="27">
        <v>154</v>
      </c>
      <c r="N7" s="22">
        <v>178</v>
      </c>
      <c r="O7" s="22">
        <f>SUM(K7:N7)</f>
        <v>640</v>
      </c>
      <c r="P7" s="28"/>
      <c r="Q7" s="26">
        <f t="shared" ref="Q7:Q26" si="2">J7+O7-P7</f>
        <v>640</v>
      </c>
      <c r="R7" s="27">
        <v>178</v>
      </c>
      <c r="S7" s="22">
        <v>178</v>
      </c>
      <c r="T7" s="22">
        <v>178</v>
      </c>
      <c r="U7" s="22">
        <v>202</v>
      </c>
      <c r="V7" s="22">
        <f>SUM(R7:U7)</f>
        <v>736</v>
      </c>
      <c r="W7" s="28"/>
      <c r="X7" s="26">
        <f t="shared" ref="X7:X70" si="3">H7+O7+V7</f>
        <v>1762.5700000000002</v>
      </c>
    </row>
    <row r="8" spans="1:25" ht="15.75" customHeight="1" x14ac:dyDescent="0.3">
      <c r="A8" s="24" t="s">
        <v>25</v>
      </c>
      <c r="B8" s="25" t="s">
        <v>26</v>
      </c>
      <c r="C8" s="26">
        <f>SUM(C9:C11)</f>
        <v>402.46000000000004</v>
      </c>
      <c r="D8" s="27">
        <f t="shared" ref="D8:I8" si="4">SUM(D9:D11)</f>
        <v>512.72</v>
      </c>
      <c r="E8" s="22">
        <f t="shared" si="4"/>
        <v>430.57</v>
      </c>
      <c r="F8" s="22">
        <f t="shared" si="4"/>
        <v>369.07</v>
      </c>
      <c r="G8" s="22">
        <f t="shared" si="4"/>
        <v>0</v>
      </c>
      <c r="H8" s="22">
        <f t="shared" si="4"/>
        <v>1312.36</v>
      </c>
      <c r="I8" s="22">
        <f t="shared" si="4"/>
        <v>0</v>
      </c>
      <c r="J8" s="26"/>
      <c r="K8" s="27"/>
      <c r="L8" s="22"/>
      <c r="M8" s="22"/>
      <c r="N8" s="22"/>
      <c r="O8" s="22">
        <f t="shared" ref="O8" si="5">SUM(O9:O11)</f>
        <v>0</v>
      </c>
      <c r="P8" s="28"/>
      <c r="Q8" s="26">
        <f t="shared" si="2"/>
        <v>0</v>
      </c>
      <c r="R8" s="27"/>
      <c r="S8" s="22"/>
      <c r="T8" s="22"/>
      <c r="U8" s="22"/>
      <c r="V8" s="22">
        <f t="shared" ref="V8" si="6">SUM(V9:V11)</f>
        <v>0</v>
      </c>
      <c r="W8" s="28"/>
      <c r="X8" s="26">
        <f t="shared" si="3"/>
        <v>1312.36</v>
      </c>
    </row>
    <row r="9" spans="1:25" ht="33.75" customHeight="1" x14ac:dyDescent="0.3">
      <c r="A9" s="35" t="s">
        <v>27</v>
      </c>
      <c r="B9" s="36" t="s">
        <v>28</v>
      </c>
      <c r="C9" s="37">
        <v>402.46000000000004</v>
      </c>
      <c r="D9" s="38">
        <v>97.82</v>
      </c>
      <c r="E9" s="22"/>
      <c r="F9" s="22"/>
      <c r="G9" s="22"/>
      <c r="H9" s="39">
        <f>SUM(D9:G9)</f>
        <v>97.82</v>
      </c>
      <c r="I9" s="40"/>
      <c r="J9" s="37"/>
      <c r="K9" s="27"/>
      <c r="L9" s="22"/>
      <c r="M9" s="22"/>
      <c r="N9" s="22"/>
      <c r="O9" s="39">
        <f>SUM(K9:N9)</f>
        <v>0</v>
      </c>
      <c r="P9" s="28"/>
      <c r="Q9" s="37">
        <f t="shared" si="2"/>
        <v>0</v>
      </c>
      <c r="R9" s="27"/>
      <c r="S9" s="22"/>
      <c r="T9" s="22"/>
      <c r="U9" s="22"/>
      <c r="V9" s="39">
        <f>SUM(R9:U9)</f>
        <v>0</v>
      </c>
      <c r="W9" s="28"/>
      <c r="X9" s="37">
        <f t="shared" si="3"/>
        <v>97.82</v>
      </c>
    </row>
    <row r="10" spans="1:25" ht="33.75" customHeight="1" x14ac:dyDescent="0.3">
      <c r="A10" s="35" t="s">
        <v>29</v>
      </c>
      <c r="B10" s="36" t="s">
        <v>30</v>
      </c>
      <c r="C10" s="37"/>
      <c r="D10" s="38">
        <v>414.9</v>
      </c>
      <c r="E10" s="39">
        <v>369.07</v>
      </c>
      <c r="F10" s="39">
        <v>369.07</v>
      </c>
      <c r="G10" s="22"/>
      <c r="H10" s="39">
        <f t="shared" ref="H10:H19" si="7">SUM(D10:G10)</f>
        <v>1153.04</v>
      </c>
      <c r="I10" s="40"/>
      <c r="J10" s="37"/>
      <c r="K10" s="27"/>
      <c r="L10" s="22"/>
      <c r="M10" s="22"/>
      <c r="N10" s="22"/>
      <c r="O10" s="39">
        <f t="shared" ref="O10:O22" si="8">SUM(K10:N10)</f>
        <v>0</v>
      </c>
      <c r="P10" s="28"/>
      <c r="Q10" s="37">
        <f t="shared" si="2"/>
        <v>0</v>
      </c>
      <c r="R10" s="27"/>
      <c r="S10" s="22"/>
      <c r="T10" s="22"/>
      <c r="U10" s="22"/>
      <c r="V10" s="39">
        <f t="shared" ref="V10:V12" si="9">SUM(R10:U10)</f>
        <v>0</v>
      </c>
      <c r="W10" s="28"/>
      <c r="X10" s="37">
        <f t="shared" si="3"/>
        <v>1153.04</v>
      </c>
    </row>
    <row r="11" spans="1:25" ht="15" customHeight="1" x14ac:dyDescent="0.3">
      <c r="A11" s="35" t="s">
        <v>31</v>
      </c>
      <c r="B11" s="36" t="s">
        <v>32</v>
      </c>
      <c r="C11" s="26"/>
      <c r="D11" s="27"/>
      <c r="E11" s="39">
        <v>61.5</v>
      </c>
      <c r="F11" s="22"/>
      <c r="G11" s="22"/>
      <c r="H11" s="39">
        <f t="shared" si="7"/>
        <v>61.5</v>
      </c>
      <c r="I11" s="40"/>
      <c r="J11" s="37"/>
      <c r="K11" s="27"/>
      <c r="L11" s="22"/>
      <c r="M11" s="22"/>
      <c r="N11" s="22"/>
      <c r="O11" s="39">
        <f t="shared" si="8"/>
        <v>0</v>
      </c>
      <c r="P11" s="28"/>
      <c r="Q11" s="37">
        <f t="shared" si="2"/>
        <v>0</v>
      </c>
      <c r="R11" s="27"/>
      <c r="S11" s="22"/>
      <c r="T11" s="22"/>
      <c r="U11" s="22"/>
      <c r="V11" s="39">
        <f t="shared" si="9"/>
        <v>0</v>
      </c>
      <c r="W11" s="28"/>
      <c r="X11" s="37">
        <f t="shared" si="3"/>
        <v>61.5</v>
      </c>
    </row>
    <row r="12" spans="1:25" ht="15.75" customHeight="1" x14ac:dyDescent="0.3">
      <c r="A12" s="24" t="s">
        <v>49</v>
      </c>
      <c r="B12" s="25" t="s">
        <v>50</v>
      </c>
      <c r="C12" s="26"/>
      <c r="D12" s="27">
        <f>SUM(D13:D22)</f>
        <v>0</v>
      </c>
      <c r="E12" s="27">
        <f>SUM(E13:E22)</f>
        <v>93</v>
      </c>
      <c r="F12" s="27">
        <f>SUM(F13:F22)</f>
        <v>142.19</v>
      </c>
      <c r="G12" s="27">
        <f>SUM(G13:G22)</f>
        <v>81.240000000000009</v>
      </c>
      <c r="H12" s="22">
        <f t="shared" si="7"/>
        <v>316.43</v>
      </c>
      <c r="I12" s="40"/>
      <c r="J12" s="37"/>
      <c r="K12" s="27">
        <f>SUM(K13:K22)</f>
        <v>0</v>
      </c>
      <c r="L12" s="22">
        <f>SUM(L13:L22)</f>
        <v>0</v>
      </c>
      <c r="M12" s="22">
        <f>SUM(M13:M22)</f>
        <v>148.13</v>
      </c>
      <c r="N12" s="22">
        <f>SUM(N13:N22)</f>
        <v>298.83000000000004</v>
      </c>
      <c r="O12" s="22">
        <f t="shared" si="8"/>
        <v>446.96000000000004</v>
      </c>
      <c r="P12" s="28"/>
      <c r="Q12" s="26">
        <f t="shared" si="2"/>
        <v>446.96000000000004</v>
      </c>
      <c r="R12" s="27">
        <f>SUM(R13:R22)</f>
        <v>0</v>
      </c>
      <c r="S12" s="22">
        <f>SUM(S13:S22)</f>
        <v>0</v>
      </c>
      <c r="T12" s="22">
        <f>SUM(T13:T22)</f>
        <v>0</v>
      </c>
      <c r="U12" s="22">
        <f>SUM(U13:U22)</f>
        <v>0</v>
      </c>
      <c r="V12" s="22">
        <f t="shared" si="9"/>
        <v>0</v>
      </c>
      <c r="W12" s="28"/>
      <c r="X12" s="26">
        <f t="shared" si="3"/>
        <v>763.3900000000001</v>
      </c>
    </row>
    <row r="13" spans="1:25" ht="15.75" customHeight="1" x14ac:dyDescent="0.3">
      <c r="A13" s="35" t="s">
        <v>51</v>
      </c>
      <c r="B13" s="46" t="s">
        <v>52</v>
      </c>
      <c r="C13" s="26"/>
      <c r="D13" s="27"/>
      <c r="E13" s="39"/>
      <c r="F13" s="39">
        <v>70</v>
      </c>
      <c r="G13" s="22"/>
      <c r="H13" s="39">
        <f t="shared" si="7"/>
        <v>70</v>
      </c>
      <c r="I13" s="40"/>
      <c r="J13" s="37"/>
      <c r="K13" s="27"/>
      <c r="L13" s="22"/>
      <c r="M13" s="22"/>
      <c r="N13" s="22"/>
      <c r="O13" s="39">
        <f t="shared" si="8"/>
        <v>0</v>
      </c>
      <c r="P13" s="28"/>
      <c r="Q13" s="37"/>
      <c r="R13" s="27"/>
      <c r="S13" s="22"/>
      <c r="T13" s="22"/>
      <c r="U13" s="22"/>
      <c r="V13" s="39"/>
      <c r="W13" s="28"/>
      <c r="X13" s="37">
        <f t="shared" si="3"/>
        <v>70</v>
      </c>
    </row>
    <row r="14" spans="1:25" ht="15.75" customHeight="1" x14ac:dyDescent="0.3">
      <c r="A14" s="35" t="s">
        <v>54</v>
      </c>
      <c r="B14" s="47" t="s">
        <v>55</v>
      </c>
      <c r="C14" s="26"/>
      <c r="D14" s="27"/>
      <c r="E14" s="39">
        <v>55</v>
      </c>
      <c r="F14" s="39"/>
      <c r="G14" s="22"/>
      <c r="H14" s="39">
        <f t="shared" si="7"/>
        <v>55</v>
      </c>
      <c r="I14" s="40"/>
      <c r="J14" s="37"/>
      <c r="K14" s="27"/>
      <c r="L14" s="22"/>
      <c r="M14" s="22"/>
      <c r="N14" s="22"/>
      <c r="O14" s="39">
        <f t="shared" si="8"/>
        <v>0</v>
      </c>
      <c r="P14" s="28"/>
      <c r="Q14" s="37"/>
      <c r="R14" s="27"/>
      <c r="S14" s="22"/>
      <c r="T14" s="22"/>
      <c r="U14" s="22"/>
      <c r="V14" s="39"/>
      <c r="W14" s="28"/>
      <c r="X14" s="37">
        <f t="shared" si="3"/>
        <v>55</v>
      </c>
    </row>
    <row r="15" spans="1:25" ht="36.75" customHeight="1" x14ac:dyDescent="0.3">
      <c r="A15" s="35" t="s">
        <v>56</v>
      </c>
      <c r="B15" s="45" t="s">
        <v>57</v>
      </c>
      <c r="C15" s="26"/>
      <c r="D15" s="27"/>
      <c r="E15" s="39">
        <v>32</v>
      </c>
      <c r="F15" s="39"/>
      <c r="G15" s="22"/>
      <c r="H15" s="39">
        <f t="shared" si="7"/>
        <v>32</v>
      </c>
      <c r="I15" s="40"/>
      <c r="J15" s="37"/>
      <c r="K15" s="27"/>
      <c r="L15" s="22"/>
      <c r="M15" s="22"/>
      <c r="N15" s="22"/>
      <c r="O15" s="39"/>
      <c r="P15" s="28"/>
      <c r="Q15" s="37"/>
      <c r="R15" s="27"/>
      <c r="S15" s="22"/>
      <c r="T15" s="22"/>
      <c r="U15" s="22"/>
      <c r="V15" s="39"/>
      <c r="W15" s="28"/>
      <c r="X15" s="37"/>
    </row>
    <row r="16" spans="1:25" ht="32.25" customHeight="1" x14ac:dyDescent="0.3">
      <c r="A16" s="35" t="s">
        <v>58</v>
      </c>
      <c r="B16" s="36" t="s">
        <v>59</v>
      </c>
      <c r="C16" s="26"/>
      <c r="D16" s="27"/>
      <c r="E16" s="39"/>
      <c r="F16" s="39"/>
      <c r="G16" s="39">
        <v>48.13</v>
      </c>
      <c r="H16" s="39">
        <f t="shared" si="7"/>
        <v>48.13</v>
      </c>
      <c r="I16" s="40"/>
      <c r="J16" s="37"/>
      <c r="K16" s="27"/>
      <c r="L16" s="22"/>
      <c r="M16" s="22"/>
      <c r="N16" s="22"/>
      <c r="O16" s="39">
        <f t="shared" si="8"/>
        <v>0</v>
      </c>
      <c r="P16" s="28"/>
      <c r="Q16" s="37"/>
      <c r="R16" s="27"/>
      <c r="S16" s="22"/>
      <c r="T16" s="22"/>
      <c r="U16" s="22"/>
      <c r="V16" s="39"/>
      <c r="W16" s="28"/>
      <c r="X16" s="37">
        <f t="shared" si="3"/>
        <v>48.13</v>
      </c>
    </row>
    <row r="17" spans="1:26" ht="15.75" customHeight="1" x14ac:dyDescent="0.3">
      <c r="A17" s="35" t="s">
        <v>60</v>
      </c>
      <c r="B17" s="48" t="s">
        <v>61</v>
      </c>
      <c r="C17" s="26"/>
      <c r="D17" s="27"/>
      <c r="E17" s="39"/>
      <c r="F17" s="39"/>
      <c r="G17" s="39">
        <v>33.11</v>
      </c>
      <c r="H17" s="39">
        <f t="shared" si="7"/>
        <v>33.11</v>
      </c>
      <c r="I17" s="40"/>
      <c r="J17" s="37"/>
      <c r="K17" s="27"/>
      <c r="L17" s="22"/>
      <c r="M17" s="22"/>
      <c r="N17" s="22"/>
      <c r="O17" s="39">
        <f t="shared" si="8"/>
        <v>0</v>
      </c>
      <c r="P17" s="28"/>
      <c r="Q17" s="37"/>
      <c r="R17" s="27"/>
      <c r="S17" s="22"/>
      <c r="T17" s="22"/>
      <c r="U17" s="22"/>
      <c r="V17" s="39"/>
      <c r="W17" s="28"/>
      <c r="X17" s="37">
        <f t="shared" si="3"/>
        <v>33.11</v>
      </c>
    </row>
    <row r="18" spans="1:26" ht="26.25" customHeight="1" x14ac:dyDescent="0.3">
      <c r="A18" s="35" t="s">
        <v>62</v>
      </c>
      <c r="B18" s="36" t="s">
        <v>63</v>
      </c>
      <c r="C18" s="26"/>
      <c r="D18" s="27"/>
      <c r="E18" s="39"/>
      <c r="F18" s="39">
        <v>72.19</v>
      </c>
      <c r="G18" s="22"/>
      <c r="H18" s="39">
        <f t="shared" si="7"/>
        <v>72.19</v>
      </c>
      <c r="I18" s="40"/>
      <c r="J18" s="37"/>
      <c r="K18" s="27"/>
      <c r="L18" s="22"/>
      <c r="M18" s="22"/>
      <c r="N18" s="22"/>
      <c r="O18" s="39">
        <f t="shared" si="8"/>
        <v>0</v>
      </c>
      <c r="P18" s="28"/>
      <c r="Q18" s="37"/>
      <c r="R18" s="27"/>
      <c r="S18" s="22"/>
      <c r="T18" s="22"/>
      <c r="U18" s="22"/>
      <c r="V18" s="39"/>
      <c r="W18" s="28"/>
      <c r="X18" s="37">
        <f t="shared" si="3"/>
        <v>72.19</v>
      </c>
    </row>
    <row r="19" spans="1:26" ht="15.75" customHeight="1" x14ac:dyDescent="0.3">
      <c r="A19" s="35" t="s">
        <v>64</v>
      </c>
      <c r="B19" s="48" t="s">
        <v>65</v>
      </c>
      <c r="C19" s="26"/>
      <c r="D19" s="27"/>
      <c r="E19" s="39">
        <v>6</v>
      </c>
      <c r="F19" s="39"/>
      <c r="G19" s="22"/>
      <c r="H19" s="39">
        <f t="shared" si="7"/>
        <v>6</v>
      </c>
      <c r="I19" s="40"/>
      <c r="J19" s="37"/>
      <c r="K19" s="27"/>
      <c r="L19" s="22"/>
      <c r="M19" s="22"/>
      <c r="N19" s="22"/>
      <c r="O19" s="39">
        <f t="shared" si="8"/>
        <v>0</v>
      </c>
      <c r="P19" s="28"/>
      <c r="Q19" s="37"/>
      <c r="R19" s="27"/>
      <c r="S19" s="22"/>
      <c r="T19" s="22"/>
      <c r="U19" s="22"/>
      <c r="V19" s="39"/>
      <c r="W19" s="28"/>
      <c r="X19" s="37">
        <f t="shared" si="3"/>
        <v>6</v>
      </c>
    </row>
    <row r="20" spans="1:26" ht="37.5" customHeight="1" x14ac:dyDescent="0.3">
      <c r="A20" s="35" t="s">
        <v>66</v>
      </c>
      <c r="B20" s="36" t="s">
        <v>67</v>
      </c>
      <c r="C20" s="26"/>
      <c r="D20" s="27"/>
      <c r="E20" s="39"/>
      <c r="F20" s="39"/>
      <c r="G20" s="22"/>
      <c r="H20" s="39"/>
      <c r="I20" s="40"/>
      <c r="J20" s="37"/>
      <c r="K20" s="27"/>
      <c r="L20" s="22"/>
      <c r="M20" s="39">
        <v>148.13</v>
      </c>
      <c r="N20" s="22"/>
      <c r="O20" s="39">
        <f t="shared" si="8"/>
        <v>148.13</v>
      </c>
      <c r="P20" s="28"/>
      <c r="Q20" s="37"/>
      <c r="R20" s="27"/>
      <c r="S20" s="22"/>
      <c r="T20" s="22"/>
      <c r="U20" s="22"/>
      <c r="V20" s="39"/>
      <c r="W20" s="28"/>
      <c r="X20" s="37">
        <f t="shared" si="3"/>
        <v>148.13</v>
      </c>
    </row>
    <row r="21" spans="1:26" ht="49.5" customHeight="1" x14ac:dyDescent="0.3">
      <c r="A21" s="35" t="s">
        <v>68</v>
      </c>
      <c r="B21" s="36" t="s">
        <v>69</v>
      </c>
      <c r="C21" s="26"/>
      <c r="D21" s="27"/>
      <c r="E21" s="39"/>
      <c r="F21" s="39"/>
      <c r="G21" s="22"/>
      <c r="H21" s="39"/>
      <c r="I21" s="40"/>
      <c r="J21" s="37"/>
      <c r="K21" s="27"/>
      <c r="L21" s="22"/>
      <c r="M21" s="22"/>
      <c r="N21" s="39">
        <v>150</v>
      </c>
      <c r="O21" s="39">
        <f t="shared" si="8"/>
        <v>150</v>
      </c>
      <c r="P21" s="28"/>
      <c r="Q21" s="37"/>
      <c r="R21" s="27"/>
      <c r="S21" s="22"/>
      <c r="T21" s="22"/>
      <c r="U21" s="22"/>
      <c r="V21" s="39"/>
      <c r="W21" s="28"/>
      <c r="X21" s="37">
        <f t="shared" si="3"/>
        <v>150</v>
      </c>
    </row>
    <row r="22" spans="1:26" ht="32.25" customHeight="1" x14ac:dyDescent="0.3">
      <c r="A22" s="35" t="s">
        <v>70</v>
      </c>
      <c r="B22" s="36" t="s">
        <v>71</v>
      </c>
      <c r="C22" s="26"/>
      <c r="D22" s="27"/>
      <c r="E22" s="39"/>
      <c r="F22" s="39"/>
      <c r="G22" s="22"/>
      <c r="H22" s="39"/>
      <c r="I22" s="40"/>
      <c r="J22" s="37"/>
      <c r="K22" s="27"/>
      <c r="L22" s="22"/>
      <c r="M22" s="22"/>
      <c r="N22" s="39">
        <v>148.83000000000001</v>
      </c>
      <c r="O22" s="39">
        <f t="shared" si="8"/>
        <v>148.83000000000001</v>
      </c>
      <c r="P22" s="28"/>
      <c r="Q22" s="37"/>
      <c r="R22" s="27"/>
      <c r="S22" s="22"/>
      <c r="T22" s="22"/>
      <c r="U22" s="22"/>
      <c r="V22" s="39"/>
      <c r="W22" s="28"/>
      <c r="X22" s="37">
        <f t="shared" si="3"/>
        <v>148.83000000000001</v>
      </c>
    </row>
    <row r="23" spans="1:26" ht="15.75" customHeight="1" x14ac:dyDescent="0.3">
      <c r="A23" s="24" t="s">
        <v>72</v>
      </c>
      <c r="B23" s="25" t="s">
        <v>73</v>
      </c>
      <c r="C23" s="26">
        <f>SUM(C24:C27)</f>
        <v>1103.45</v>
      </c>
      <c r="D23" s="27">
        <f t="shared" ref="D23:W23" si="10">SUM(D24:D27)</f>
        <v>914.90000000000009</v>
      </c>
      <c r="E23" s="22">
        <f t="shared" si="10"/>
        <v>660.97</v>
      </c>
      <c r="F23" s="22">
        <f t="shared" si="10"/>
        <v>517.46</v>
      </c>
      <c r="G23" s="22">
        <f t="shared" si="10"/>
        <v>0</v>
      </c>
      <c r="H23" s="22">
        <f t="shared" si="10"/>
        <v>2093.33</v>
      </c>
      <c r="I23" s="22">
        <f t="shared" si="10"/>
        <v>0</v>
      </c>
      <c r="J23" s="26"/>
      <c r="K23" s="27">
        <f t="shared" si="10"/>
        <v>0</v>
      </c>
      <c r="L23" s="22">
        <f t="shared" si="10"/>
        <v>0</v>
      </c>
      <c r="M23" s="22">
        <f t="shared" si="10"/>
        <v>0</v>
      </c>
      <c r="N23" s="22">
        <f t="shared" si="10"/>
        <v>0</v>
      </c>
      <c r="O23" s="22">
        <f t="shared" si="10"/>
        <v>0</v>
      </c>
      <c r="P23" s="28">
        <f t="shared" si="10"/>
        <v>0</v>
      </c>
      <c r="Q23" s="26">
        <f t="shared" si="10"/>
        <v>0</v>
      </c>
      <c r="R23" s="27">
        <f t="shared" si="10"/>
        <v>0</v>
      </c>
      <c r="S23" s="22">
        <f t="shared" si="10"/>
        <v>0</v>
      </c>
      <c r="T23" s="22">
        <f t="shared" si="10"/>
        <v>0</v>
      </c>
      <c r="U23" s="22">
        <f t="shared" si="10"/>
        <v>0</v>
      </c>
      <c r="V23" s="22">
        <f t="shared" si="10"/>
        <v>0</v>
      </c>
      <c r="W23" s="28">
        <f t="shared" si="10"/>
        <v>0</v>
      </c>
      <c r="X23" s="26">
        <f>SUM(X24:X27)</f>
        <v>2093.33</v>
      </c>
    </row>
    <row r="24" spans="1:26" ht="39" customHeight="1" x14ac:dyDescent="0.3">
      <c r="A24" s="35" t="s">
        <v>74</v>
      </c>
      <c r="B24" s="36" t="s">
        <v>28</v>
      </c>
      <c r="C24" s="49">
        <v>1093.45</v>
      </c>
      <c r="D24" s="50">
        <v>265.76</v>
      </c>
      <c r="E24" s="27"/>
      <c r="F24" s="22"/>
      <c r="G24" s="22"/>
      <c r="H24" s="39">
        <f>SUM(D24:G24)</f>
        <v>265.76</v>
      </c>
      <c r="I24" s="40"/>
      <c r="J24" s="37"/>
      <c r="K24" s="27"/>
      <c r="L24" s="22"/>
      <c r="M24" s="22"/>
      <c r="N24" s="22"/>
      <c r="O24" s="39">
        <f>SUM(K24:N24)</f>
        <v>0</v>
      </c>
      <c r="P24" s="28"/>
      <c r="Q24" s="37">
        <f t="shared" si="2"/>
        <v>0</v>
      </c>
      <c r="R24" s="27"/>
      <c r="S24" s="22"/>
      <c r="T24" s="22"/>
      <c r="U24" s="22"/>
      <c r="V24" s="39">
        <f>SUM(R24:U24)</f>
        <v>0</v>
      </c>
      <c r="W24" s="28"/>
      <c r="X24" s="37">
        <f t="shared" si="3"/>
        <v>265.76</v>
      </c>
    </row>
    <row r="25" spans="1:26" ht="39" customHeight="1" x14ac:dyDescent="0.3">
      <c r="A25" s="35" t="s">
        <v>75</v>
      </c>
      <c r="B25" s="36" t="s">
        <v>30</v>
      </c>
      <c r="C25" s="37"/>
      <c r="D25" s="40">
        <v>589.70000000000005</v>
      </c>
      <c r="E25" s="39">
        <v>517.47</v>
      </c>
      <c r="F25" s="39">
        <v>517.46</v>
      </c>
      <c r="G25" s="22"/>
      <c r="H25" s="39">
        <f>SUM(D25:G25)</f>
        <v>1624.63</v>
      </c>
      <c r="I25" s="40"/>
      <c r="J25" s="37"/>
      <c r="K25" s="27"/>
      <c r="L25" s="22"/>
      <c r="M25" s="22"/>
      <c r="N25" s="22"/>
      <c r="O25" s="39">
        <f>SUM(K25:N25)</f>
        <v>0</v>
      </c>
      <c r="P25" s="28"/>
      <c r="Q25" s="37">
        <f t="shared" si="2"/>
        <v>0</v>
      </c>
      <c r="R25" s="27"/>
      <c r="S25" s="22"/>
      <c r="T25" s="22"/>
      <c r="U25" s="22"/>
      <c r="V25" s="39">
        <f>SUM(R25:U25)</f>
        <v>0</v>
      </c>
      <c r="W25" s="28"/>
      <c r="X25" s="37">
        <f t="shared" si="3"/>
        <v>1624.63</v>
      </c>
    </row>
    <row r="26" spans="1:26" ht="47.25" customHeight="1" x14ac:dyDescent="0.3">
      <c r="A26" s="35" t="s">
        <v>76</v>
      </c>
      <c r="B26" s="36" t="s">
        <v>38</v>
      </c>
      <c r="C26" s="37">
        <v>10</v>
      </c>
      <c r="D26" s="42">
        <v>59.44</v>
      </c>
      <c r="E26" s="22"/>
      <c r="F26" s="22"/>
      <c r="G26" s="22"/>
      <c r="H26" s="39">
        <f t="shared" ref="H26:H30" si="11">SUM(D26:G26)</f>
        <v>59.44</v>
      </c>
      <c r="I26" s="40"/>
      <c r="J26" s="37"/>
      <c r="K26" s="27"/>
      <c r="L26" s="22"/>
      <c r="M26" s="22"/>
      <c r="N26" s="22"/>
      <c r="O26" s="39">
        <f t="shared" ref="O26:O30" si="12">SUM(K26:N26)</f>
        <v>0</v>
      </c>
      <c r="P26" s="28"/>
      <c r="Q26" s="37">
        <f t="shared" si="2"/>
        <v>0</v>
      </c>
      <c r="R26" s="27"/>
      <c r="S26" s="22"/>
      <c r="T26" s="22"/>
      <c r="U26" s="22"/>
      <c r="V26" s="39">
        <f t="shared" ref="V26:V30" si="13">SUM(R26:U26)</f>
        <v>0</v>
      </c>
      <c r="W26" s="28"/>
      <c r="X26" s="37">
        <f t="shared" si="3"/>
        <v>59.44</v>
      </c>
    </row>
    <row r="27" spans="1:26" ht="21" customHeight="1" x14ac:dyDescent="0.3">
      <c r="A27" s="35" t="s">
        <v>77</v>
      </c>
      <c r="B27" s="36" t="s">
        <v>32</v>
      </c>
      <c r="C27" s="37"/>
      <c r="D27" s="42"/>
      <c r="E27" s="39">
        <v>143.5</v>
      </c>
      <c r="F27" s="22"/>
      <c r="G27" s="22"/>
      <c r="H27" s="39">
        <f t="shared" si="11"/>
        <v>143.5</v>
      </c>
      <c r="I27" s="40"/>
      <c r="J27" s="37"/>
      <c r="K27" s="27"/>
      <c r="L27" s="22"/>
      <c r="M27" s="22"/>
      <c r="N27" s="22"/>
      <c r="O27" s="39"/>
      <c r="P27" s="28"/>
      <c r="Q27" s="37"/>
      <c r="R27" s="27"/>
      <c r="S27" s="22"/>
      <c r="T27" s="22"/>
      <c r="U27" s="22"/>
      <c r="V27" s="39"/>
      <c r="W27" s="28"/>
      <c r="X27" s="37">
        <f t="shared" si="3"/>
        <v>143.5</v>
      </c>
    </row>
    <row r="28" spans="1:26" ht="15.75" customHeight="1" x14ac:dyDescent="0.3">
      <c r="A28" s="24" t="s">
        <v>79</v>
      </c>
      <c r="B28" s="25" t="s">
        <v>80</v>
      </c>
      <c r="C28" s="26"/>
      <c r="D28" s="27">
        <f>SUM(D29:D30)</f>
        <v>24.21</v>
      </c>
      <c r="E28" s="27">
        <f t="shared" ref="E28:G28" si="14">SUM(E29:E30)</f>
        <v>72.58</v>
      </c>
      <c r="F28" s="27">
        <f t="shared" si="14"/>
        <v>41.5</v>
      </c>
      <c r="G28" s="27">
        <f t="shared" si="14"/>
        <v>617.08000000000004</v>
      </c>
      <c r="H28" s="22">
        <f t="shared" si="11"/>
        <v>755.37</v>
      </c>
      <c r="I28" s="28"/>
      <c r="J28" s="37"/>
      <c r="K28" s="27">
        <f>SUM(K29:K30)</f>
        <v>0</v>
      </c>
      <c r="L28" s="22">
        <f t="shared" ref="L28:N28" si="15">SUM(L29:L30)</f>
        <v>0</v>
      </c>
      <c r="M28" s="22">
        <f t="shared" si="15"/>
        <v>41.68</v>
      </c>
      <c r="N28" s="22">
        <f t="shared" si="15"/>
        <v>290</v>
      </c>
      <c r="O28" s="22">
        <f t="shared" si="12"/>
        <v>331.68</v>
      </c>
      <c r="P28" s="28"/>
      <c r="Q28" s="37"/>
      <c r="R28" s="27">
        <f>SUM(R29:R30)</f>
        <v>0</v>
      </c>
      <c r="S28" s="27">
        <f t="shared" ref="S28:U28" si="16">SUM(S29:S30)</f>
        <v>0</v>
      </c>
      <c r="T28" s="27">
        <f t="shared" si="16"/>
        <v>295</v>
      </c>
      <c r="U28" s="27">
        <f t="shared" si="16"/>
        <v>0</v>
      </c>
      <c r="V28" s="22">
        <f t="shared" si="13"/>
        <v>295</v>
      </c>
      <c r="W28" s="28"/>
      <c r="X28" s="26">
        <f t="shared" si="3"/>
        <v>1382.05</v>
      </c>
    </row>
    <row r="29" spans="1:26" ht="15.75" customHeight="1" x14ac:dyDescent="0.3">
      <c r="A29" s="35" t="s">
        <v>81</v>
      </c>
      <c r="B29" s="48" t="s">
        <v>82</v>
      </c>
      <c r="C29" s="26"/>
      <c r="D29" s="27"/>
      <c r="E29" s="27"/>
      <c r="F29" s="27"/>
      <c r="G29" s="42">
        <v>575.6</v>
      </c>
      <c r="H29" s="39">
        <f t="shared" si="11"/>
        <v>575.6</v>
      </c>
      <c r="I29" s="28"/>
      <c r="J29" s="37"/>
      <c r="K29" s="27"/>
      <c r="L29" s="22"/>
      <c r="M29" s="22"/>
      <c r="N29" s="39">
        <v>290</v>
      </c>
      <c r="O29" s="39">
        <f t="shared" si="12"/>
        <v>290</v>
      </c>
      <c r="P29" s="28"/>
      <c r="Q29" s="37"/>
      <c r="R29" s="42"/>
      <c r="S29" s="39"/>
      <c r="T29" s="39">
        <v>295</v>
      </c>
      <c r="U29" s="39"/>
      <c r="V29" s="39">
        <f t="shared" si="13"/>
        <v>295</v>
      </c>
      <c r="W29" s="28"/>
      <c r="X29" s="37">
        <f t="shared" si="3"/>
        <v>1160.5999999999999</v>
      </c>
    </row>
    <row r="30" spans="1:26" ht="15.75" customHeight="1" x14ac:dyDescent="0.3">
      <c r="A30" s="35" t="s">
        <v>83</v>
      </c>
      <c r="B30" s="48" t="s">
        <v>347</v>
      </c>
      <c r="C30" s="26"/>
      <c r="D30" s="42">
        <v>24.21</v>
      </c>
      <c r="E30" s="42">
        <v>72.58</v>
      </c>
      <c r="F30" s="42">
        <v>41.5</v>
      </c>
      <c r="G30" s="42">
        <v>41.48</v>
      </c>
      <c r="H30" s="39">
        <f t="shared" si="11"/>
        <v>179.76999999999998</v>
      </c>
      <c r="I30" s="28"/>
      <c r="J30" s="37"/>
      <c r="K30" s="27"/>
      <c r="L30" s="22"/>
      <c r="M30" s="22">
        <v>41.68</v>
      </c>
      <c r="N30" s="39"/>
      <c r="O30" s="39">
        <f t="shared" si="12"/>
        <v>41.68</v>
      </c>
      <c r="P30" s="28"/>
      <c r="Q30" s="37"/>
      <c r="R30" s="42"/>
      <c r="S30" s="39"/>
      <c r="T30" s="39"/>
      <c r="U30" s="39"/>
      <c r="V30" s="39">
        <f t="shared" si="13"/>
        <v>0</v>
      </c>
      <c r="W30" s="28"/>
      <c r="X30" s="37">
        <f t="shared" si="3"/>
        <v>221.45</v>
      </c>
    </row>
    <row r="31" spans="1:26" x14ac:dyDescent="0.3">
      <c r="A31" s="24" t="s">
        <v>85</v>
      </c>
      <c r="B31" s="52" t="s">
        <v>86</v>
      </c>
      <c r="C31" s="26">
        <f t="shared" ref="C31:W31" si="17">C32+C33+C53</f>
        <v>1505.91</v>
      </c>
      <c r="D31" s="27">
        <f t="shared" si="17"/>
        <v>1542.34023</v>
      </c>
      <c r="E31" s="22">
        <f t="shared" si="17"/>
        <v>1353.1102300000002</v>
      </c>
      <c r="F31" s="22">
        <f t="shared" si="17"/>
        <v>1166.1966149999998</v>
      </c>
      <c r="G31" s="22">
        <f t="shared" si="17"/>
        <v>802.41661500000009</v>
      </c>
      <c r="H31" s="31">
        <f t="shared" si="17"/>
        <v>4864.06369</v>
      </c>
      <c r="I31" s="28">
        <f t="shared" si="17"/>
        <v>6096.3799999999992</v>
      </c>
      <c r="J31" s="26">
        <f t="shared" si="17"/>
        <v>0</v>
      </c>
      <c r="K31" s="27">
        <f t="shared" si="17"/>
        <v>148.067485</v>
      </c>
      <c r="L31" s="22">
        <f t="shared" si="17"/>
        <v>171.61748499999999</v>
      </c>
      <c r="M31" s="22">
        <f t="shared" si="17"/>
        <v>786.36748499999999</v>
      </c>
      <c r="N31" s="22">
        <f t="shared" si="17"/>
        <v>321.09248500000001</v>
      </c>
      <c r="O31" s="22">
        <f t="shared" si="17"/>
        <v>1427.1449399999999</v>
      </c>
      <c r="P31" s="28">
        <f t="shared" si="17"/>
        <v>926.2600000000001</v>
      </c>
      <c r="Q31" s="26">
        <f t="shared" si="17"/>
        <v>0</v>
      </c>
      <c r="R31" s="27">
        <f t="shared" si="17"/>
        <v>172.84990249999998</v>
      </c>
      <c r="S31" s="22">
        <f t="shared" si="17"/>
        <v>182.0499025</v>
      </c>
      <c r="T31" s="22">
        <f t="shared" si="17"/>
        <v>471.49990250000002</v>
      </c>
      <c r="U31" s="22">
        <f t="shared" si="17"/>
        <v>196.09365249999999</v>
      </c>
      <c r="V31" s="22">
        <f t="shared" si="17"/>
        <v>1022.4933599999999</v>
      </c>
      <c r="W31" s="28">
        <f t="shared" si="17"/>
        <v>550.96</v>
      </c>
      <c r="X31" s="26">
        <f t="shared" si="3"/>
        <v>7313.7019899999996</v>
      </c>
      <c r="Y31" s="16"/>
      <c r="Z31" s="16"/>
    </row>
    <row r="32" spans="1:26" x14ac:dyDescent="0.3">
      <c r="A32" s="53" t="s">
        <v>87</v>
      </c>
      <c r="B32" s="25" t="s">
        <v>88</v>
      </c>
      <c r="C32" s="26"/>
      <c r="D32" s="27">
        <f>'[1]paskolų grąžinimas'!D36/1000+[1]vandens!C43</f>
        <v>66.920230000000004</v>
      </c>
      <c r="E32" s="27">
        <f>'[1]paskolų grąžinimas'!E36/1000+[1]vandens!D43</f>
        <v>66.920230000000004</v>
      </c>
      <c r="F32" s="27">
        <f>'[1]paskolų grąžinimas'!F36/1000+[1]vandens!E43</f>
        <v>69.876615000000001</v>
      </c>
      <c r="G32" s="27">
        <f>'[1]paskolų grąžinimas'!G36/1000+[1]vandens!F43</f>
        <v>69.876615000000001</v>
      </c>
      <c r="H32" s="31">
        <f>SUM(D32:G32)</f>
        <v>273.59369000000004</v>
      </c>
      <c r="I32" s="28"/>
      <c r="J32" s="26"/>
      <c r="K32" s="27">
        <f>'[1]paskolų grąžinimas'!D37/1000+[1]vandens!J43</f>
        <v>110.29748499999999</v>
      </c>
      <c r="L32" s="27">
        <f>'[1]paskolų grąžinimas'!E37/1000+[1]vandens!K43</f>
        <v>110.29748499999999</v>
      </c>
      <c r="M32" s="27">
        <f>'[1]paskolų grąžinimas'!F37/1000+[1]vandens!L43</f>
        <v>151.86748499999999</v>
      </c>
      <c r="N32" s="27">
        <f>'[1]paskolų grąžinimas'!G37/1000+[1]vandens!M43</f>
        <v>128.42248499999999</v>
      </c>
      <c r="O32" s="22">
        <f>SUM(K32:N32)</f>
        <v>500.88493999999997</v>
      </c>
      <c r="P32" s="28"/>
      <c r="Q32" s="26"/>
      <c r="R32" s="27">
        <f>'[1]paskolų grąžinimas'!D38/1000+[1]vandens!Q43</f>
        <v>125.55990249999999</v>
      </c>
      <c r="S32" s="27">
        <f>'[1]paskolų grąžinimas'!E38/1000+[1]vandens!R43</f>
        <v>125.55990249999999</v>
      </c>
      <c r="T32" s="27">
        <f>'[1]paskolų grąžinimas'!F38/1000+[1]vandens!S43</f>
        <v>125.55990249999999</v>
      </c>
      <c r="U32" s="27">
        <f>'[1]paskolų grąžinimas'!G38/1000+[1]vandens!T43</f>
        <v>144.0536525</v>
      </c>
      <c r="V32" s="22">
        <f>SUM(R32:U32)</f>
        <v>520.73335999999995</v>
      </c>
      <c r="W32" s="28"/>
      <c r="X32" s="26">
        <f>H32+O32+V32</f>
        <v>1295.21199</v>
      </c>
    </row>
    <row r="33" spans="1:24" ht="17.25" customHeight="1" x14ac:dyDescent="0.3">
      <c r="A33" s="54" t="s">
        <v>89</v>
      </c>
      <c r="B33" s="25" t="s">
        <v>90</v>
      </c>
      <c r="C33" s="55">
        <f>SUM(C34:C52)</f>
        <v>1505.91</v>
      </c>
      <c r="D33" s="56">
        <f>SUM(D34:D52)</f>
        <v>1427.6200000000001</v>
      </c>
      <c r="E33" s="56">
        <f>SUM(E34:E52)</f>
        <v>1019.5400000000001</v>
      </c>
      <c r="F33" s="56">
        <f>SUM(F34:F52)</f>
        <v>1048.72</v>
      </c>
      <c r="G33" s="56">
        <f>SUM(G34:G52)</f>
        <v>689.84</v>
      </c>
      <c r="H33" s="57">
        <f>SUM(D33:G33)</f>
        <v>4185.72</v>
      </c>
      <c r="I33" s="56">
        <f>SUM(I34:I52)</f>
        <v>5691.6299999999992</v>
      </c>
      <c r="J33" s="49">
        <f>C33+H33-I33</f>
        <v>0</v>
      </c>
      <c r="K33" s="56">
        <f>SUM(K34:K52)</f>
        <v>0</v>
      </c>
      <c r="L33" s="56">
        <f>SUM(L34:L52)</f>
        <v>0</v>
      </c>
      <c r="M33" s="56">
        <f>SUM(M34:M52)</f>
        <v>588.13</v>
      </c>
      <c r="N33" s="56">
        <f>SUM(N34:N52)</f>
        <v>158.30000000000001</v>
      </c>
      <c r="O33" s="57">
        <f>SUM(K33:N33)</f>
        <v>746.43000000000006</v>
      </c>
      <c r="P33" s="56">
        <f>SUM(P34:P52)</f>
        <v>746.43000000000006</v>
      </c>
      <c r="Q33" s="55">
        <f>J33+O33-P33</f>
        <v>0</v>
      </c>
      <c r="R33" s="56">
        <f>SUM(R34:R52)</f>
        <v>0</v>
      </c>
      <c r="S33" s="56">
        <f>SUM(S34:S52)</f>
        <v>0</v>
      </c>
      <c r="T33" s="56">
        <f>SUM(T34:T52)</f>
        <v>295.89999999999998</v>
      </c>
      <c r="U33" s="56">
        <f>SUM(U34:U52)</f>
        <v>10</v>
      </c>
      <c r="V33" s="57">
        <f>SUM(R33:U33)</f>
        <v>305.89999999999998</v>
      </c>
      <c r="W33" s="56">
        <f>SUM(W34:W52)</f>
        <v>305.89999999999998</v>
      </c>
      <c r="X33" s="55">
        <f>H33+O33+V33</f>
        <v>5238.05</v>
      </c>
    </row>
    <row r="34" spans="1:24" ht="29.25" customHeight="1" x14ac:dyDescent="0.3">
      <c r="A34" s="35" t="s">
        <v>91</v>
      </c>
      <c r="B34" s="36" t="s">
        <v>28</v>
      </c>
      <c r="C34" s="49">
        <v>1495.91</v>
      </c>
      <c r="D34" s="60">
        <v>363.58000000000004</v>
      </c>
      <c r="E34" s="57"/>
      <c r="F34" s="57"/>
      <c r="G34" s="57"/>
      <c r="H34" s="61">
        <f>SUM(D34:G34)</f>
        <v>363.58000000000004</v>
      </c>
      <c r="I34" s="62">
        <v>1859.49</v>
      </c>
      <c r="J34" s="49">
        <f t="shared" ref="J34:J52" si="18">C34+H34-I34</f>
        <v>0</v>
      </c>
      <c r="K34" s="56"/>
      <c r="L34" s="57"/>
      <c r="M34" s="57"/>
      <c r="N34" s="57"/>
      <c r="O34" s="61">
        <f>SUM(K34:N34)</f>
        <v>0</v>
      </c>
      <c r="P34" s="62"/>
      <c r="Q34" s="49">
        <f t="shared" ref="Q34:Q73" si="19">J34+O34-P34</f>
        <v>0</v>
      </c>
      <c r="R34" s="56"/>
      <c r="S34" s="57"/>
      <c r="T34" s="57"/>
      <c r="U34" s="61"/>
      <c r="V34" s="61">
        <f>SUM(R34:U34)</f>
        <v>0</v>
      </c>
      <c r="W34" s="62"/>
      <c r="X34" s="55">
        <f>H34+O34+V34</f>
        <v>363.58000000000004</v>
      </c>
    </row>
    <row r="35" spans="1:24" ht="31.5" customHeight="1" x14ac:dyDescent="0.3">
      <c r="A35" s="35" t="s">
        <v>92</v>
      </c>
      <c r="B35" s="36" t="s">
        <v>30</v>
      </c>
      <c r="C35" s="49"/>
      <c r="D35" s="60">
        <v>1004.6</v>
      </c>
      <c r="E35" s="61">
        <v>886.54000000000008</v>
      </c>
      <c r="F35" s="61">
        <v>886.53000000000009</v>
      </c>
      <c r="G35" s="61"/>
      <c r="H35" s="61">
        <f t="shared" ref="H35:H52" si="20">SUM(D35:G35)</f>
        <v>2777.67</v>
      </c>
      <c r="I35" s="62">
        <v>2777.67</v>
      </c>
      <c r="J35" s="49">
        <f t="shared" si="18"/>
        <v>0</v>
      </c>
      <c r="K35" s="56"/>
      <c r="L35" s="57"/>
      <c r="M35" s="57"/>
      <c r="N35" s="57"/>
      <c r="O35" s="61">
        <f t="shared" ref="O35:O52" si="21">SUM(K35:N35)</f>
        <v>0</v>
      </c>
      <c r="P35" s="62"/>
      <c r="Q35" s="49">
        <f t="shared" si="19"/>
        <v>0</v>
      </c>
      <c r="R35" s="56"/>
      <c r="S35" s="57"/>
      <c r="T35" s="57"/>
      <c r="U35" s="61"/>
      <c r="V35" s="61">
        <f t="shared" ref="V35:V48" si="22">SUM(R35:U35)</f>
        <v>0</v>
      </c>
      <c r="W35" s="62"/>
      <c r="X35" s="55">
        <f t="shared" si="3"/>
        <v>2777.67</v>
      </c>
    </row>
    <row r="36" spans="1:24" ht="53.25" customHeight="1" x14ac:dyDescent="0.3">
      <c r="A36" s="35" t="s">
        <v>93</v>
      </c>
      <c r="B36" s="36" t="s">
        <v>38</v>
      </c>
      <c r="C36" s="49">
        <v>10</v>
      </c>
      <c r="D36" s="60">
        <v>59.44</v>
      </c>
      <c r="E36" s="61"/>
      <c r="F36" s="61"/>
      <c r="G36" s="61"/>
      <c r="H36" s="61">
        <f t="shared" si="20"/>
        <v>59.44</v>
      </c>
      <c r="I36" s="62">
        <v>69.44</v>
      </c>
      <c r="J36" s="49">
        <f t="shared" si="18"/>
        <v>0</v>
      </c>
      <c r="K36" s="56"/>
      <c r="L36" s="57"/>
      <c r="M36" s="57"/>
      <c r="N36" s="57"/>
      <c r="O36" s="61">
        <f t="shared" si="21"/>
        <v>0</v>
      </c>
      <c r="P36" s="62"/>
      <c r="Q36" s="49">
        <f t="shared" si="19"/>
        <v>0</v>
      </c>
      <c r="R36" s="56"/>
      <c r="S36" s="57"/>
      <c r="T36" s="57"/>
      <c r="U36" s="61"/>
      <c r="V36" s="61">
        <f t="shared" si="22"/>
        <v>0</v>
      </c>
      <c r="W36" s="62"/>
      <c r="X36" s="55">
        <f t="shared" si="3"/>
        <v>59.44</v>
      </c>
    </row>
    <row r="37" spans="1:24" ht="42.75" customHeight="1" x14ac:dyDescent="0.3">
      <c r="A37" s="35" t="s">
        <v>94</v>
      </c>
      <c r="B37" s="36" t="s">
        <v>57</v>
      </c>
      <c r="C37" s="49"/>
      <c r="D37" s="60"/>
      <c r="E37" s="61">
        <v>32</v>
      </c>
      <c r="F37" s="61"/>
      <c r="G37" s="61"/>
      <c r="H37" s="61">
        <f t="shared" ref="H37" si="23">SUM(D37:G37)</f>
        <v>32</v>
      </c>
      <c r="I37" s="62">
        <v>32</v>
      </c>
      <c r="J37" s="49">
        <f t="shared" si="18"/>
        <v>0</v>
      </c>
      <c r="K37" s="56"/>
      <c r="L37" s="57"/>
      <c r="M37" s="57"/>
      <c r="N37" s="57"/>
      <c r="O37" s="61"/>
      <c r="P37" s="62"/>
      <c r="Q37" s="49"/>
      <c r="R37" s="56"/>
      <c r="S37" s="57"/>
      <c r="T37" s="57"/>
      <c r="U37" s="61"/>
      <c r="V37" s="61"/>
      <c r="W37" s="62"/>
      <c r="X37" s="55">
        <f t="shared" si="3"/>
        <v>32</v>
      </c>
    </row>
    <row r="38" spans="1:24" ht="30" customHeight="1" x14ac:dyDescent="0.3">
      <c r="A38" s="35" t="s">
        <v>95</v>
      </c>
      <c r="B38" s="46" t="s">
        <v>59</v>
      </c>
      <c r="C38" s="64"/>
      <c r="D38" s="65"/>
      <c r="E38" s="66"/>
      <c r="F38" s="66"/>
      <c r="G38" s="66">
        <v>48.13</v>
      </c>
      <c r="H38" s="66">
        <f t="shared" si="20"/>
        <v>48.13</v>
      </c>
      <c r="I38" s="67">
        <v>48.13</v>
      </c>
      <c r="J38" s="64">
        <f t="shared" si="18"/>
        <v>0</v>
      </c>
      <c r="K38" s="68"/>
      <c r="L38" s="69"/>
      <c r="M38" s="69"/>
      <c r="N38" s="69"/>
      <c r="O38" s="66">
        <f t="shared" si="21"/>
        <v>0</v>
      </c>
      <c r="P38" s="67"/>
      <c r="Q38" s="64">
        <f t="shared" si="19"/>
        <v>0</v>
      </c>
      <c r="R38" s="68"/>
      <c r="S38" s="69"/>
      <c r="T38" s="69"/>
      <c r="U38" s="66"/>
      <c r="V38" s="66">
        <f t="shared" si="22"/>
        <v>0</v>
      </c>
      <c r="W38" s="67"/>
      <c r="X38" s="55">
        <f t="shared" si="3"/>
        <v>48.13</v>
      </c>
    </row>
    <row r="39" spans="1:24" ht="31.2" customHeight="1" x14ac:dyDescent="0.3">
      <c r="A39" s="35" t="s">
        <v>96</v>
      </c>
      <c r="B39" s="46" t="s">
        <v>61</v>
      </c>
      <c r="C39" s="64"/>
      <c r="D39" s="65"/>
      <c r="E39" s="66"/>
      <c r="F39" s="66"/>
      <c r="G39" s="66">
        <v>33.11</v>
      </c>
      <c r="H39" s="66">
        <f t="shared" si="20"/>
        <v>33.11</v>
      </c>
      <c r="I39" s="67">
        <v>33.11</v>
      </c>
      <c r="J39" s="64">
        <f t="shared" si="18"/>
        <v>0</v>
      </c>
      <c r="K39" s="68"/>
      <c r="L39" s="69"/>
      <c r="M39" s="69"/>
      <c r="N39" s="69"/>
      <c r="O39" s="66">
        <f t="shared" si="21"/>
        <v>0</v>
      </c>
      <c r="P39" s="67"/>
      <c r="Q39" s="64">
        <f t="shared" si="19"/>
        <v>0</v>
      </c>
      <c r="R39" s="68"/>
      <c r="S39" s="69"/>
      <c r="T39" s="69"/>
      <c r="U39" s="66"/>
      <c r="V39" s="66">
        <f t="shared" si="22"/>
        <v>0</v>
      </c>
      <c r="W39" s="67"/>
      <c r="X39" s="55">
        <f t="shared" si="3"/>
        <v>33.11</v>
      </c>
    </row>
    <row r="40" spans="1:24" ht="29.25" customHeight="1" x14ac:dyDescent="0.3">
      <c r="A40" s="35" t="s">
        <v>97</v>
      </c>
      <c r="B40" s="46" t="s">
        <v>63</v>
      </c>
      <c r="C40" s="64"/>
      <c r="D40" s="65"/>
      <c r="E40" s="66"/>
      <c r="F40" s="66">
        <v>72.19</v>
      </c>
      <c r="G40" s="66"/>
      <c r="H40" s="66">
        <f t="shared" si="20"/>
        <v>72.19</v>
      </c>
      <c r="I40" s="67">
        <v>72.19</v>
      </c>
      <c r="J40" s="64">
        <f t="shared" si="18"/>
        <v>0</v>
      </c>
      <c r="K40" s="68"/>
      <c r="L40" s="69"/>
      <c r="M40" s="69"/>
      <c r="N40" s="69"/>
      <c r="O40" s="66">
        <f t="shared" si="21"/>
        <v>0</v>
      </c>
      <c r="P40" s="67"/>
      <c r="Q40" s="64">
        <f t="shared" si="19"/>
        <v>0</v>
      </c>
      <c r="R40" s="68"/>
      <c r="S40" s="69"/>
      <c r="T40" s="69"/>
      <c r="U40" s="66"/>
      <c r="V40" s="66">
        <f t="shared" si="22"/>
        <v>0</v>
      </c>
      <c r="W40" s="67"/>
      <c r="X40" s="55">
        <f t="shared" si="3"/>
        <v>72.19</v>
      </c>
    </row>
    <row r="41" spans="1:24" ht="23.4" customHeight="1" x14ac:dyDescent="0.3">
      <c r="A41" s="35" t="s">
        <v>98</v>
      </c>
      <c r="B41" s="46" t="s">
        <v>52</v>
      </c>
      <c r="C41" s="64"/>
      <c r="D41" s="65"/>
      <c r="E41" s="66"/>
      <c r="F41" s="66">
        <v>90</v>
      </c>
      <c r="G41" s="66"/>
      <c r="H41" s="66">
        <f t="shared" si="20"/>
        <v>90</v>
      </c>
      <c r="I41" s="67">
        <v>90</v>
      </c>
      <c r="J41" s="64">
        <f t="shared" si="18"/>
        <v>0</v>
      </c>
      <c r="K41" s="68"/>
      <c r="L41" s="69"/>
      <c r="M41" s="69"/>
      <c r="N41" s="69"/>
      <c r="O41" s="66">
        <f t="shared" si="21"/>
        <v>0</v>
      </c>
      <c r="P41" s="67"/>
      <c r="Q41" s="64">
        <f t="shared" si="19"/>
        <v>0</v>
      </c>
      <c r="R41" s="68"/>
      <c r="S41" s="69"/>
      <c r="T41" s="69"/>
      <c r="U41" s="66"/>
      <c r="V41" s="66">
        <f t="shared" si="22"/>
        <v>0</v>
      </c>
      <c r="W41" s="67"/>
      <c r="X41" s="55">
        <f t="shared" si="3"/>
        <v>90</v>
      </c>
    </row>
    <row r="42" spans="1:24" ht="24.6" customHeight="1" x14ac:dyDescent="0.3">
      <c r="A42" s="35" t="s">
        <v>99</v>
      </c>
      <c r="B42" s="46" t="s">
        <v>65</v>
      </c>
      <c r="C42" s="64"/>
      <c r="D42" s="65"/>
      <c r="E42" s="66">
        <v>6</v>
      </c>
      <c r="F42" s="66"/>
      <c r="G42" s="66"/>
      <c r="H42" s="66">
        <f t="shared" si="20"/>
        <v>6</v>
      </c>
      <c r="I42" s="67">
        <v>6</v>
      </c>
      <c r="J42" s="64">
        <f t="shared" si="18"/>
        <v>0</v>
      </c>
      <c r="K42" s="68"/>
      <c r="L42" s="69"/>
      <c r="M42" s="69"/>
      <c r="N42" s="69"/>
      <c r="O42" s="66">
        <f t="shared" si="21"/>
        <v>0</v>
      </c>
      <c r="P42" s="67"/>
      <c r="Q42" s="64">
        <f t="shared" si="19"/>
        <v>0</v>
      </c>
      <c r="R42" s="68"/>
      <c r="S42" s="69"/>
      <c r="T42" s="69"/>
      <c r="U42" s="66"/>
      <c r="V42" s="66">
        <f t="shared" si="22"/>
        <v>0</v>
      </c>
      <c r="W42" s="67"/>
      <c r="X42" s="55">
        <f t="shared" si="3"/>
        <v>6</v>
      </c>
    </row>
    <row r="43" spans="1:24" ht="31.2" customHeight="1" x14ac:dyDescent="0.3">
      <c r="A43" s="35" t="s">
        <v>100</v>
      </c>
      <c r="B43" s="46" t="s">
        <v>101</v>
      </c>
      <c r="C43" s="64"/>
      <c r="D43" s="65"/>
      <c r="E43" s="66"/>
      <c r="F43" s="66"/>
      <c r="G43" s="66">
        <v>23</v>
      </c>
      <c r="H43" s="66">
        <f t="shared" si="20"/>
        <v>23</v>
      </c>
      <c r="I43" s="67">
        <v>23</v>
      </c>
      <c r="J43" s="64">
        <f t="shared" si="18"/>
        <v>0</v>
      </c>
      <c r="K43" s="68"/>
      <c r="L43" s="69"/>
      <c r="M43" s="69"/>
      <c r="N43" s="69"/>
      <c r="O43" s="66">
        <f t="shared" si="21"/>
        <v>0</v>
      </c>
      <c r="P43" s="67"/>
      <c r="Q43" s="64">
        <f t="shared" si="19"/>
        <v>0</v>
      </c>
      <c r="R43" s="68"/>
      <c r="S43" s="69"/>
      <c r="T43" s="69"/>
      <c r="U43" s="66"/>
      <c r="V43" s="66">
        <f t="shared" si="22"/>
        <v>0</v>
      </c>
      <c r="W43" s="67"/>
      <c r="X43" s="55">
        <f t="shared" si="3"/>
        <v>23</v>
      </c>
    </row>
    <row r="44" spans="1:24" ht="31.5" customHeight="1" x14ac:dyDescent="0.3">
      <c r="A44" s="72" t="s">
        <v>102</v>
      </c>
      <c r="B44" s="73" t="s">
        <v>67</v>
      </c>
      <c r="C44" s="64"/>
      <c r="D44" s="65"/>
      <c r="E44" s="66"/>
      <c r="F44" s="66"/>
      <c r="G44" s="66"/>
      <c r="H44" s="66">
        <f t="shared" si="20"/>
        <v>0</v>
      </c>
      <c r="I44" s="67">
        <v>0</v>
      </c>
      <c r="J44" s="64">
        <f t="shared" si="18"/>
        <v>0</v>
      </c>
      <c r="K44" s="68"/>
      <c r="L44" s="69"/>
      <c r="M44" s="66">
        <v>148.13</v>
      </c>
      <c r="N44" s="66"/>
      <c r="O44" s="66">
        <f t="shared" si="21"/>
        <v>148.13</v>
      </c>
      <c r="P44" s="67">
        <v>148.13</v>
      </c>
      <c r="Q44" s="64">
        <f t="shared" si="19"/>
        <v>0</v>
      </c>
      <c r="R44" s="68"/>
      <c r="S44" s="69"/>
      <c r="T44" s="69"/>
      <c r="U44" s="66"/>
      <c r="V44" s="66">
        <f t="shared" si="22"/>
        <v>0</v>
      </c>
      <c r="W44" s="67"/>
      <c r="X44" s="55">
        <f t="shared" si="3"/>
        <v>148.13</v>
      </c>
    </row>
    <row r="45" spans="1:24" ht="81" customHeight="1" x14ac:dyDescent="0.3">
      <c r="A45" s="35" t="s">
        <v>103</v>
      </c>
      <c r="B45" s="45" t="s">
        <v>104</v>
      </c>
      <c r="C45" s="74"/>
      <c r="D45" s="75"/>
      <c r="E45" s="76"/>
      <c r="F45" s="76"/>
      <c r="G45" s="66">
        <v>10</v>
      </c>
      <c r="H45" s="66">
        <f t="shared" si="20"/>
        <v>10</v>
      </c>
      <c r="I45" s="67">
        <v>10</v>
      </c>
      <c r="J45" s="64">
        <f t="shared" si="18"/>
        <v>0</v>
      </c>
      <c r="K45" s="68"/>
      <c r="L45" s="69"/>
      <c r="M45" s="69"/>
      <c r="N45" s="66">
        <v>10</v>
      </c>
      <c r="O45" s="66">
        <f t="shared" si="21"/>
        <v>10</v>
      </c>
      <c r="P45" s="67">
        <v>10</v>
      </c>
      <c r="Q45" s="64">
        <f t="shared" si="19"/>
        <v>0</v>
      </c>
      <c r="R45" s="68"/>
      <c r="S45" s="69"/>
      <c r="T45" s="69"/>
      <c r="U45" s="66">
        <v>10</v>
      </c>
      <c r="V45" s="66">
        <f t="shared" si="22"/>
        <v>10</v>
      </c>
      <c r="W45" s="67">
        <v>10</v>
      </c>
      <c r="X45" s="55">
        <f t="shared" si="3"/>
        <v>30</v>
      </c>
    </row>
    <row r="46" spans="1:24" ht="50.25" customHeight="1" x14ac:dyDescent="0.3">
      <c r="A46" s="35" t="s">
        <v>105</v>
      </c>
      <c r="B46" s="46" t="s">
        <v>69</v>
      </c>
      <c r="C46" s="74"/>
      <c r="D46" s="75"/>
      <c r="E46" s="76"/>
      <c r="F46" s="76"/>
      <c r="G46" s="66"/>
      <c r="H46" s="66">
        <f t="shared" si="20"/>
        <v>0</v>
      </c>
      <c r="I46" s="67"/>
      <c r="J46" s="64">
        <f t="shared" si="18"/>
        <v>0</v>
      </c>
      <c r="K46" s="68"/>
      <c r="L46" s="69"/>
      <c r="M46" s="66">
        <v>150</v>
      </c>
      <c r="N46" s="69"/>
      <c r="O46" s="66">
        <f t="shared" si="21"/>
        <v>150</v>
      </c>
      <c r="P46" s="67">
        <v>150</v>
      </c>
      <c r="Q46" s="64">
        <f t="shared" si="19"/>
        <v>0</v>
      </c>
      <c r="R46" s="68"/>
      <c r="S46" s="69"/>
      <c r="T46" s="69"/>
      <c r="U46" s="66"/>
      <c r="V46" s="66">
        <f t="shared" si="22"/>
        <v>0</v>
      </c>
      <c r="W46" s="67"/>
      <c r="X46" s="55">
        <f t="shared" si="3"/>
        <v>150</v>
      </c>
    </row>
    <row r="47" spans="1:24" ht="40.5" customHeight="1" x14ac:dyDescent="0.3">
      <c r="A47" s="35" t="s">
        <v>106</v>
      </c>
      <c r="B47" s="77" t="s">
        <v>71</v>
      </c>
      <c r="C47" s="74"/>
      <c r="D47" s="75"/>
      <c r="E47" s="76"/>
      <c r="F47" s="76"/>
      <c r="G47" s="66"/>
      <c r="H47" s="66">
        <f t="shared" si="20"/>
        <v>0</v>
      </c>
      <c r="I47" s="67"/>
      <c r="J47" s="64">
        <f t="shared" si="18"/>
        <v>0</v>
      </c>
      <c r="K47" s="68"/>
      <c r="L47" s="69"/>
      <c r="M47" s="69"/>
      <c r="N47" s="66">
        <v>148.30000000000001</v>
      </c>
      <c r="O47" s="66">
        <f t="shared" si="21"/>
        <v>148.30000000000001</v>
      </c>
      <c r="P47" s="67">
        <v>148.30000000000001</v>
      </c>
      <c r="Q47" s="64">
        <f t="shared" si="19"/>
        <v>0</v>
      </c>
      <c r="R47" s="68"/>
      <c r="S47" s="69"/>
      <c r="T47" s="66"/>
      <c r="U47" s="66"/>
      <c r="V47" s="66">
        <f t="shared" si="22"/>
        <v>0</v>
      </c>
      <c r="W47" s="67"/>
      <c r="X47" s="55">
        <f t="shared" si="3"/>
        <v>148.30000000000001</v>
      </c>
    </row>
    <row r="48" spans="1:24" ht="19.5" customHeight="1" x14ac:dyDescent="0.3">
      <c r="A48" s="35" t="s">
        <v>107</v>
      </c>
      <c r="B48" s="47" t="s">
        <v>55</v>
      </c>
      <c r="C48" s="64"/>
      <c r="D48" s="65"/>
      <c r="E48" s="66">
        <v>95</v>
      </c>
      <c r="F48" s="66"/>
      <c r="G48" s="66"/>
      <c r="H48" s="66">
        <f t="shared" si="20"/>
        <v>95</v>
      </c>
      <c r="I48" s="67">
        <v>95</v>
      </c>
      <c r="J48" s="64">
        <f t="shared" si="18"/>
        <v>0</v>
      </c>
      <c r="K48" s="68"/>
      <c r="L48" s="69"/>
      <c r="M48" s="69"/>
      <c r="N48" s="69"/>
      <c r="O48" s="66">
        <f t="shared" si="21"/>
        <v>0</v>
      </c>
      <c r="P48" s="67"/>
      <c r="Q48" s="64">
        <f t="shared" si="19"/>
        <v>0</v>
      </c>
      <c r="R48" s="68"/>
      <c r="S48" s="69"/>
      <c r="T48" s="69"/>
      <c r="U48" s="66"/>
      <c r="V48" s="66">
        <f t="shared" si="22"/>
        <v>0</v>
      </c>
      <c r="W48" s="67"/>
      <c r="X48" s="55">
        <f t="shared" si="3"/>
        <v>95</v>
      </c>
    </row>
    <row r="49" spans="1:25" ht="22.5" customHeight="1" x14ac:dyDescent="0.3">
      <c r="A49" s="35" t="s">
        <v>108</v>
      </c>
      <c r="B49" s="44" t="str">
        <f>[1]vandens!B26</f>
        <v>Raguviškių vandens gerinimo įrenginiai</v>
      </c>
      <c r="C49" s="64">
        <f>[1]vandens!C26</f>
        <v>0</v>
      </c>
      <c r="D49" s="65">
        <f>[1]vandens!D26</f>
        <v>0</v>
      </c>
      <c r="E49" s="66">
        <f>[1]vandens!E26</f>
        <v>0</v>
      </c>
      <c r="F49" s="66">
        <f>[1]vandens!F26</f>
        <v>0</v>
      </c>
      <c r="G49" s="66">
        <f>[1]vandens!G26</f>
        <v>290</v>
      </c>
      <c r="H49" s="66">
        <f t="shared" si="20"/>
        <v>290</v>
      </c>
      <c r="I49" s="67">
        <v>290</v>
      </c>
      <c r="J49" s="64">
        <f t="shared" si="18"/>
        <v>0</v>
      </c>
      <c r="K49" s="65">
        <f>[1]vandens!K26</f>
        <v>0</v>
      </c>
      <c r="L49" s="66">
        <f>[1]vandens!L26</f>
        <v>0</v>
      </c>
      <c r="M49" s="66">
        <f>[1]vandens!M26</f>
        <v>0</v>
      </c>
      <c r="N49" s="66">
        <f>[1]vandens!N26</f>
        <v>0</v>
      </c>
      <c r="O49" s="66">
        <f t="shared" si="21"/>
        <v>0</v>
      </c>
      <c r="P49" s="67"/>
      <c r="Q49" s="64">
        <f t="shared" si="19"/>
        <v>0</v>
      </c>
      <c r="R49" s="65">
        <f>[1]vandens!R26</f>
        <v>0</v>
      </c>
      <c r="S49" s="66">
        <f>[1]vandens!S26</f>
        <v>0</v>
      </c>
      <c r="T49" s="66">
        <f>[1]vandens!T26</f>
        <v>0</v>
      </c>
      <c r="U49" s="66">
        <f>[1]vandens!U26</f>
        <v>0</v>
      </c>
      <c r="V49" s="66">
        <f>[1]vandens!V26</f>
        <v>0</v>
      </c>
      <c r="W49" s="67">
        <f>[1]vandens!W26</f>
        <v>0</v>
      </c>
      <c r="X49" s="55">
        <f t="shared" si="3"/>
        <v>290</v>
      </c>
    </row>
    <row r="50" spans="1:25" ht="22.5" customHeight="1" x14ac:dyDescent="0.3">
      <c r="A50" s="35" t="s">
        <v>109</v>
      </c>
      <c r="B50" s="44" t="str">
        <f>[1]vandens!B27</f>
        <v>Leliūnų vandens gerinimo įrenginiai</v>
      </c>
      <c r="C50" s="64">
        <f>[1]vandens!C27</f>
        <v>0</v>
      </c>
      <c r="D50" s="65">
        <f>[1]vandens!D27</f>
        <v>0</v>
      </c>
      <c r="E50" s="66">
        <f>[1]vandens!E27</f>
        <v>0</v>
      </c>
      <c r="F50" s="66">
        <f>[1]vandens!F27</f>
        <v>0</v>
      </c>
      <c r="G50" s="66">
        <f>[1]vandens!G27</f>
        <v>285.60000000000002</v>
      </c>
      <c r="H50" s="66">
        <f t="shared" si="20"/>
        <v>285.60000000000002</v>
      </c>
      <c r="I50" s="67">
        <v>285.60000000000002</v>
      </c>
      <c r="J50" s="64">
        <f t="shared" si="18"/>
        <v>0</v>
      </c>
      <c r="K50" s="65">
        <f>[1]vandens!K27</f>
        <v>0</v>
      </c>
      <c r="L50" s="66">
        <f>[1]vandens!L27</f>
        <v>0</v>
      </c>
      <c r="M50" s="66">
        <f>[1]vandens!M27</f>
        <v>0</v>
      </c>
      <c r="N50" s="66">
        <f>[1]vandens!N27</f>
        <v>0</v>
      </c>
      <c r="O50" s="66">
        <f t="shared" si="21"/>
        <v>0</v>
      </c>
      <c r="P50" s="67"/>
      <c r="Q50" s="64">
        <f t="shared" si="19"/>
        <v>0</v>
      </c>
      <c r="R50" s="65">
        <f>[1]vandens!R27</f>
        <v>0</v>
      </c>
      <c r="S50" s="66">
        <f>[1]vandens!S27</f>
        <v>0</v>
      </c>
      <c r="T50" s="66">
        <f>[1]vandens!T27</f>
        <v>0</v>
      </c>
      <c r="U50" s="66">
        <f>[1]vandens!U27</f>
        <v>0</v>
      </c>
      <c r="V50" s="66">
        <f>[1]vandens!V27</f>
        <v>0</v>
      </c>
      <c r="W50" s="67">
        <f>[1]vandens!W27</f>
        <v>0</v>
      </c>
      <c r="X50" s="55">
        <f t="shared" si="3"/>
        <v>285.60000000000002</v>
      </c>
    </row>
    <row r="51" spans="1:25" ht="22.5" customHeight="1" x14ac:dyDescent="0.3">
      <c r="A51" s="35" t="s">
        <v>110</v>
      </c>
      <c r="B51" s="44" t="str">
        <f>[1]vandens!B28</f>
        <v>Juodupėnų vandens gerinimo įrenginiai</v>
      </c>
      <c r="C51" s="64">
        <f>[1]vandens!C28</f>
        <v>0</v>
      </c>
      <c r="D51" s="65">
        <f>[1]vandens!D28</f>
        <v>0</v>
      </c>
      <c r="E51" s="66">
        <f>[1]vandens!E28</f>
        <v>0</v>
      </c>
      <c r="F51" s="66">
        <f>[1]vandens!F28</f>
        <v>0</v>
      </c>
      <c r="G51" s="66">
        <f>[1]vandens!G28</f>
        <v>0</v>
      </c>
      <c r="H51" s="66">
        <f t="shared" si="20"/>
        <v>0</v>
      </c>
      <c r="I51" s="67"/>
      <c r="J51" s="64">
        <f t="shared" si="18"/>
        <v>0</v>
      </c>
      <c r="K51" s="65">
        <f>[1]vandens!K28</f>
        <v>0</v>
      </c>
      <c r="L51" s="66">
        <f>[1]vandens!L28</f>
        <v>0</v>
      </c>
      <c r="M51" s="66">
        <f>[1]vandens!M28</f>
        <v>290</v>
      </c>
      <c r="N51" s="66">
        <f>[1]vandens!N28</f>
        <v>0</v>
      </c>
      <c r="O51" s="66">
        <f t="shared" si="21"/>
        <v>290</v>
      </c>
      <c r="P51" s="67">
        <v>290</v>
      </c>
      <c r="Q51" s="64">
        <f t="shared" si="19"/>
        <v>0</v>
      </c>
      <c r="R51" s="65">
        <f>[1]vandens!R28</f>
        <v>0</v>
      </c>
      <c r="S51" s="66">
        <f>[1]vandens!S28</f>
        <v>0</v>
      </c>
      <c r="T51" s="66">
        <f>[1]vandens!T28</f>
        <v>0</v>
      </c>
      <c r="U51" s="66">
        <f>[1]vandens!U28</f>
        <v>0</v>
      </c>
      <c r="V51" s="66">
        <f>[1]vandens!V28</f>
        <v>0</v>
      </c>
      <c r="W51" s="67">
        <f>[1]vandens!W28</f>
        <v>0</v>
      </c>
      <c r="X51" s="55">
        <f t="shared" si="3"/>
        <v>290</v>
      </c>
    </row>
    <row r="52" spans="1:25" ht="22.5" customHeight="1" x14ac:dyDescent="0.3">
      <c r="A52" s="35" t="s">
        <v>111</v>
      </c>
      <c r="B52" s="44" t="str">
        <f>[1]vandens!B29</f>
        <v>Laukžemės vandens gerinimo įrenginiai</v>
      </c>
      <c r="C52" s="64">
        <f>[1]vandens!C29</f>
        <v>0</v>
      </c>
      <c r="D52" s="65">
        <f>[1]vandens!D29</f>
        <v>0</v>
      </c>
      <c r="E52" s="66">
        <f>[1]vandens!E29</f>
        <v>0</v>
      </c>
      <c r="F52" s="66">
        <f>[1]vandens!F29</f>
        <v>0</v>
      </c>
      <c r="G52" s="66">
        <f>[1]vandens!G29</f>
        <v>0</v>
      </c>
      <c r="H52" s="66">
        <f t="shared" si="20"/>
        <v>0</v>
      </c>
      <c r="I52" s="67"/>
      <c r="J52" s="64">
        <f t="shared" si="18"/>
        <v>0</v>
      </c>
      <c r="K52" s="65">
        <f>[1]vandens!K29</f>
        <v>0</v>
      </c>
      <c r="L52" s="66">
        <f>[1]vandens!L29</f>
        <v>0</v>
      </c>
      <c r="M52" s="66">
        <f>[1]vandens!M29</f>
        <v>0</v>
      </c>
      <c r="N52" s="66">
        <f>[1]vandens!N29</f>
        <v>0</v>
      </c>
      <c r="O52" s="66">
        <f t="shared" si="21"/>
        <v>0</v>
      </c>
      <c r="P52" s="67"/>
      <c r="Q52" s="64">
        <f t="shared" si="19"/>
        <v>0</v>
      </c>
      <c r="R52" s="65">
        <f>[1]vandens!R29</f>
        <v>0</v>
      </c>
      <c r="S52" s="66">
        <f>[1]vandens!S29</f>
        <v>0</v>
      </c>
      <c r="T52" s="66">
        <f>[1]vandens!T29</f>
        <v>295.89999999999998</v>
      </c>
      <c r="U52" s="66">
        <f>[1]vandens!U29</f>
        <v>0</v>
      </c>
      <c r="V52" s="66">
        <f>[1]vandens!V29</f>
        <v>295.89999999999998</v>
      </c>
      <c r="W52" s="67">
        <f>[1]vandens!W29</f>
        <v>295.89999999999998</v>
      </c>
      <c r="X52" s="55">
        <f t="shared" si="3"/>
        <v>295.89999999999998</v>
      </c>
    </row>
    <row r="53" spans="1:25" x14ac:dyDescent="0.3">
      <c r="A53" s="79" t="s">
        <v>125</v>
      </c>
      <c r="B53" s="80" t="s">
        <v>126</v>
      </c>
      <c r="C53" s="81"/>
      <c r="D53" s="68">
        <f t="shared" ref="D53:X53" si="24">SUM(D54:D73)</f>
        <v>47.8</v>
      </c>
      <c r="E53" s="68">
        <f t="shared" si="24"/>
        <v>266.64999999999998</v>
      </c>
      <c r="F53" s="68">
        <f t="shared" si="24"/>
        <v>47.599999999999994</v>
      </c>
      <c r="G53" s="68">
        <f t="shared" si="24"/>
        <v>42.7</v>
      </c>
      <c r="H53" s="69">
        <f t="shared" si="24"/>
        <v>404.75</v>
      </c>
      <c r="I53" s="68">
        <f t="shared" si="24"/>
        <v>404.75</v>
      </c>
      <c r="J53" s="81">
        <f t="shared" si="24"/>
        <v>0</v>
      </c>
      <c r="K53" s="68">
        <f t="shared" si="24"/>
        <v>37.770000000000003</v>
      </c>
      <c r="L53" s="68">
        <f t="shared" si="24"/>
        <v>61.32</v>
      </c>
      <c r="M53" s="68">
        <f t="shared" si="24"/>
        <v>46.37</v>
      </c>
      <c r="N53" s="68">
        <f t="shared" si="24"/>
        <v>34.369999999999997</v>
      </c>
      <c r="O53" s="69">
        <f t="shared" si="24"/>
        <v>179.83</v>
      </c>
      <c r="P53" s="68">
        <f t="shared" si="24"/>
        <v>179.83</v>
      </c>
      <c r="Q53" s="81">
        <f t="shared" si="24"/>
        <v>0</v>
      </c>
      <c r="R53" s="68">
        <f t="shared" si="24"/>
        <v>47.29</v>
      </c>
      <c r="S53" s="68">
        <f t="shared" si="24"/>
        <v>56.49</v>
      </c>
      <c r="T53" s="68">
        <f t="shared" si="24"/>
        <v>50.04</v>
      </c>
      <c r="U53" s="68">
        <f t="shared" si="24"/>
        <v>42.04</v>
      </c>
      <c r="V53" s="69">
        <f t="shared" si="24"/>
        <v>195.86</v>
      </c>
      <c r="W53" s="68">
        <f t="shared" si="24"/>
        <v>245.06</v>
      </c>
      <c r="X53" s="81">
        <f t="shared" si="24"/>
        <v>780.43999999999994</v>
      </c>
      <c r="Y53" s="16"/>
    </row>
    <row r="54" spans="1:25" x14ac:dyDescent="0.3">
      <c r="A54" s="83" t="s">
        <v>127</v>
      </c>
      <c r="B54" s="84" t="s">
        <v>128</v>
      </c>
      <c r="C54" s="81"/>
      <c r="D54" s="65">
        <f>[1]nuotekos!D39</f>
        <v>2</v>
      </c>
      <c r="E54" s="65">
        <v>5</v>
      </c>
      <c r="F54" s="65">
        <v>5</v>
      </c>
      <c r="G54" s="65">
        <f>[1]nuotekos!G39</f>
        <v>2</v>
      </c>
      <c r="H54" s="66">
        <f t="shared" ref="H54:H73" si="25">SUM(D54:G54)</f>
        <v>14</v>
      </c>
      <c r="I54" s="67">
        <v>14</v>
      </c>
      <c r="J54" s="64">
        <f t="shared" ref="J54:J73" si="26">C54+H54-I54</f>
        <v>0</v>
      </c>
      <c r="K54" s="65">
        <f>[1]nuotekos!K39</f>
        <v>2</v>
      </c>
      <c r="L54" s="65">
        <v>5</v>
      </c>
      <c r="M54" s="65">
        <v>5</v>
      </c>
      <c r="N54" s="65">
        <f>[1]nuotekos!N39</f>
        <v>2</v>
      </c>
      <c r="O54" s="66">
        <f t="shared" ref="O54:O73" si="27">SUM(K54:N54)</f>
        <v>14</v>
      </c>
      <c r="P54" s="67">
        <v>14</v>
      </c>
      <c r="Q54" s="64">
        <f t="shared" si="19"/>
        <v>0</v>
      </c>
      <c r="R54" s="86">
        <f>[1]nuotekos!R39</f>
        <v>2</v>
      </c>
      <c r="S54" s="86">
        <v>4</v>
      </c>
      <c r="T54" s="86">
        <v>4</v>
      </c>
      <c r="U54" s="86">
        <f>[1]nuotekos!U39</f>
        <v>2</v>
      </c>
      <c r="V54" s="66">
        <f>SUM(R54:U54)</f>
        <v>12</v>
      </c>
      <c r="W54" s="67">
        <v>33</v>
      </c>
      <c r="X54" s="74">
        <f t="shared" si="3"/>
        <v>40</v>
      </c>
    </row>
    <row r="55" spans="1:25" x14ac:dyDescent="0.3">
      <c r="A55" s="83" t="s">
        <v>129</v>
      </c>
      <c r="B55" s="84" t="s">
        <v>130</v>
      </c>
      <c r="C55" s="81"/>
      <c r="D55" s="65">
        <f>[1]nuotekos!D40</f>
        <v>0</v>
      </c>
      <c r="E55" s="65">
        <f>[1]nuotekos!E40</f>
        <v>2.5</v>
      </c>
      <c r="F55" s="65">
        <f>[1]nuotekos!F40</f>
        <v>0</v>
      </c>
      <c r="G55" s="65">
        <f>[1]nuotekos!G40</f>
        <v>0</v>
      </c>
      <c r="H55" s="66">
        <f t="shared" si="25"/>
        <v>2.5</v>
      </c>
      <c r="I55" s="67">
        <v>2.5</v>
      </c>
      <c r="J55" s="64">
        <f t="shared" si="26"/>
        <v>0</v>
      </c>
      <c r="K55" s="65">
        <f>[1]nuotekos!K40</f>
        <v>0</v>
      </c>
      <c r="L55" s="65">
        <f>[1]nuotekos!L40</f>
        <v>1</v>
      </c>
      <c r="M55" s="65">
        <f>[1]nuotekos!M40</f>
        <v>0</v>
      </c>
      <c r="N55" s="65">
        <f>[1]nuotekos!N40</f>
        <v>0</v>
      </c>
      <c r="O55" s="66">
        <f t="shared" si="27"/>
        <v>1</v>
      </c>
      <c r="P55" s="67">
        <v>1</v>
      </c>
      <c r="Q55" s="64">
        <f t="shared" si="19"/>
        <v>0</v>
      </c>
      <c r="R55" s="86">
        <f>[1]nuotekos!R40</f>
        <v>0</v>
      </c>
      <c r="S55" s="86">
        <f>[1]nuotekos!S40</f>
        <v>2.5</v>
      </c>
      <c r="T55" s="86">
        <f>[1]nuotekos!T40</f>
        <v>0</v>
      </c>
      <c r="U55" s="86">
        <f>[1]nuotekos!U40</f>
        <v>0</v>
      </c>
      <c r="V55" s="66">
        <f t="shared" ref="V55:V73" si="28">SUM(R55:U55)</f>
        <v>2.5</v>
      </c>
      <c r="W55" s="67">
        <v>2.5</v>
      </c>
      <c r="X55" s="74">
        <f t="shared" si="3"/>
        <v>6</v>
      </c>
    </row>
    <row r="56" spans="1:25" x14ac:dyDescent="0.3">
      <c r="A56" s="83" t="s">
        <v>131</v>
      </c>
      <c r="B56" s="84" t="s">
        <v>132</v>
      </c>
      <c r="C56" s="81"/>
      <c r="D56" s="65">
        <f>[1]nuotekos!D42</f>
        <v>0</v>
      </c>
      <c r="E56" s="65">
        <f>[1]nuotekos!E42</f>
        <v>0</v>
      </c>
      <c r="F56" s="65">
        <v>6</v>
      </c>
      <c r="G56" s="65">
        <f>[1]nuotekos!G42</f>
        <v>0</v>
      </c>
      <c r="H56" s="66">
        <f t="shared" si="25"/>
        <v>6</v>
      </c>
      <c r="I56" s="67">
        <v>6</v>
      </c>
      <c r="J56" s="64">
        <f t="shared" si="26"/>
        <v>0</v>
      </c>
      <c r="K56" s="65">
        <f>[1]nuotekos!K42</f>
        <v>0</v>
      </c>
      <c r="L56" s="65">
        <f>[1]nuotekos!L42</f>
        <v>0</v>
      </c>
      <c r="M56" s="65">
        <v>6</v>
      </c>
      <c r="N56" s="65">
        <f>[1]nuotekos!N42</f>
        <v>0</v>
      </c>
      <c r="O56" s="66">
        <f t="shared" si="27"/>
        <v>6</v>
      </c>
      <c r="P56" s="67">
        <v>6</v>
      </c>
      <c r="Q56" s="64">
        <f t="shared" si="19"/>
        <v>0</v>
      </c>
      <c r="R56" s="86">
        <f>[1]nuotekos!R42</f>
        <v>0</v>
      </c>
      <c r="S56" s="86">
        <f>[1]nuotekos!S42</f>
        <v>0</v>
      </c>
      <c r="T56" s="86">
        <v>5</v>
      </c>
      <c r="U56" s="86">
        <f>[1]nuotekos!U42</f>
        <v>0</v>
      </c>
      <c r="V56" s="66">
        <f t="shared" si="28"/>
        <v>5</v>
      </c>
      <c r="W56" s="67">
        <v>10</v>
      </c>
      <c r="X56" s="74">
        <f t="shared" si="3"/>
        <v>17</v>
      </c>
    </row>
    <row r="57" spans="1:25" ht="27.6" x14ac:dyDescent="0.3">
      <c r="A57" s="83" t="s">
        <v>133</v>
      </c>
      <c r="B57" s="46" t="s">
        <v>134</v>
      </c>
      <c r="C57" s="81"/>
      <c r="D57" s="65">
        <f>[1]vandens!D31</f>
        <v>3.6</v>
      </c>
      <c r="E57" s="65">
        <f>[1]vandens!E31</f>
        <v>1</v>
      </c>
      <c r="F57" s="65">
        <f>[1]vandens!F31</f>
        <v>1</v>
      </c>
      <c r="G57" s="65">
        <f>[1]vandens!G31</f>
        <v>1</v>
      </c>
      <c r="H57" s="66">
        <f t="shared" si="25"/>
        <v>6.6</v>
      </c>
      <c r="I57" s="67">
        <v>6.6</v>
      </c>
      <c r="J57" s="64">
        <f t="shared" si="26"/>
        <v>0</v>
      </c>
      <c r="K57" s="65">
        <f>[1]vandens!K31</f>
        <v>1.4</v>
      </c>
      <c r="L57" s="65">
        <f>[1]vandens!L31</f>
        <v>3.2</v>
      </c>
      <c r="M57" s="65">
        <f>[1]vandens!M31</f>
        <v>1</v>
      </c>
      <c r="N57" s="65">
        <f>[1]vandens!N31</f>
        <v>1</v>
      </c>
      <c r="O57" s="66">
        <f t="shared" si="27"/>
        <v>6.6</v>
      </c>
      <c r="P57" s="67">
        <v>6.6</v>
      </c>
      <c r="Q57" s="64">
        <f t="shared" si="19"/>
        <v>0</v>
      </c>
      <c r="R57" s="65">
        <v>1</v>
      </c>
      <c r="S57" s="65">
        <f>[1]vandens!S31</f>
        <v>1</v>
      </c>
      <c r="T57" s="65">
        <f>[1]vandens!T31</f>
        <v>1</v>
      </c>
      <c r="U57" s="65">
        <f>[1]vandens!U31</f>
        <v>1</v>
      </c>
      <c r="V57" s="66">
        <f t="shared" si="28"/>
        <v>4</v>
      </c>
      <c r="W57" s="67">
        <v>6.2</v>
      </c>
      <c r="X57" s="74">
        <f t="shared" si="3"/>
        <v>17.2</v>
      </c>
    </row>
    <row r="58" spans="1:25" x14ac:dyDescent="0.3">
      <c r="A58" s="83" t="s">
        <v>135</v>
      </c>
      <c r="B58" s="84" t="s">
        <v>136</v>
      </c>
      <c r="C58" s="81"/>
      <c r="D58" s="65">
        <f>[1]vandens!D32</f>
        <v>2</v>
      </c>
      <c r="E58" s="65">
        <v>2</v>
      </c>
      <c r="F58" s="65">
        <v>2</v>
      </c>
      <c r="G58" s="65">
        <v>2</v>
      </c>
      <c r="H58" s="66">
        <f t="shared" si="25"/>
        <v>8</v>
      </c>
      <c r="I58" s="67">
        <v>8</v>
      </c>
      <c r="J58" s="64">
        <f t="shared" si="26"/>
        <v>0</v>
      </c>
      <c r="K58" s="65">
        <f>[1]vandens!K32</f>
        <v>4</v>
      </c>
      <c r="L58" s="65">
        <f>[1]vandens!L32</f>
        <v>2.8</v>
      </c>
      <c r="M58" s="65">
        <f>[1]vandens!M32</f>
        <v>0</v>
      </c>
      <c r="N58" s="65">
        <f>[1]vandens!N32</f>
        <v>1.5</v>
      </c>
      <c r="O58" s="66">
        <f t="shared" si="27"/>
        <v>8.3000000000000007</v>
      </c>
      <c r="P58" s="67">
        <v>8.3000000000000007</v>
      </c>
      <c r="Q58" s="64">
        <f t="shared" si="19"/>
        <v>0</v>
      </c>
      <c r="R58" s="65">
        <v>5</v>
      </c>
      <c r="S58" s="65">
        <f>[1]vandens!S32</f>
        <v>3</v>
      </c>
      <c r="T58" s="65">
        <f>[1]vandens!T32</f>
        <v>1.5</v>
      </c>
      <c r="U58" s="65">
        <f>[1]vandens!U32</f>
        <v>0</v>
      </c>
      <c r="V58" s="66">
        <f t="shared" si="28"/>
        <v>9.5</v>
      </c>
      <c r="W58" s="67">
        <v>13.5</v>
      </c>
      <c r="X58" s="74">
        <f t="shared" si="3"/>
        <v>25.8</v>
      </c>
    </row>
    <row r="59" spans="1:25" x14ac:dyDescent="0.3">
      <c r="A59" s="83" t="s">
        <v>137</v>
      </c>
      <c r="B59" s="84" t="s">
        <v>138</v>
      </c>
      <c r="C59" s="81"/>
      <c r="D59" s="65">
        <f>[1]vandens!D30</f>
        <v>12.8</v>
      </c>
      <c r="E59" s="65">
        <f>[1]vandens!E30</f>
        <v>12.8</v>
      </c>
      <c r="F59" s="65">
        <f>[1]vandens!F30</f>
        <v>12.8</v>
      </c>
      <c r="G59" s="65">
        <f>[1]vandens!G30</f>
        <v>12.8</v>
      </c>
      <c r="H59" s="66">
        <f t="shared" si="25"/>
        <v>51.2</v>
      </c>
      <c r="I59" s="67">
        <v>51.2</v>
      </c>
      <c r="J59" s="64">
        <f t="shared" si="26"/>
        <v>0</v>
      </c>
      <c r="K59" s="65">
        <f>[1]vandens!K30</f>
        <v>13.52</v>
      </c>
      <c r="L59" s="65">
        <f>[1]vandens!L30</f>
        <v>13.52</v>
      </c>
      <c r="M59" s="65">
        <f>[1]vandens!M30</f>
        <v>13.52</v>
      </c>
      <c r="N59" s="65">
        <f>[1]vandens!N30</f>
        <v>13.52</v>
      </c>
      <c r="O59" s="66">
        <f t="shared" si="27"/>
        <v>54.08</v>
      </c>
      <c r="P59" s="67">
        <v>54.08</v>
      </c>
      <c r="Q59" s="64">
        <f t="shared" si="19"/>
        <v>0</v>
      </c>
      <c r="R59" s="65">
        <f>[1]vandens!R30</f>
        <v>11.44</v>
      </c>
      <c r="S59" s="65">
        <f>[1]vandens!S30</f>
        <v>11.44</v>
      </c>
      <c r="T59" s="65">
        <f>[1]vandens!T30</f>
        <v>11.44</v>
      </c>
      <c r="U59" s="65">
        <f>[1]vandens!U30</f>
        <v>11.44</v>
      </c>
      <c r="V59" s="66">
        <f t="shared" si="28"/>
        <v>45.76</v>
      </c>
      <c r="W59" s="67">
        <v>45.76</v>
      </c>
      <c r="X59" s="74">
        <f t="shared" si="3"/>
        <v>151.04</v>
      </c>
    </row>
    <row r="60" spans="1:25" ht="27.6" x14ac:dyDescent="0.3">
      <c r="A60" s="83" t="s">
        <v>139</v>
      </c>
      <c r="B60" s="46" t="s">
        <v>140</v>
      </c>
      <c r="C60" s="81"/>
      <c r="D60" s="65">
        <f>[1]nuotekos!D46</f>
        <v>6</v>
      </c>
      <c r="E60" s="65">
        <v>5</v>
      </c>
      <c r="F60" s="65">
        <f>[1]nuotekos!F46</f>
        <v>4</v>
      </c>
      <c r="G60" s="65">
        <v>5</v>
      </c>
      <c r="H60" s="66">
        <f t="shared" si="25"/>
        <v>20</v>
      </c>
      <c r="I60" s="67">
        <v>20</v>
      </c>
      <c r="J60" s="64">
        <f t="shared" si="26"/>
        <v>0</v>
      </c>
      <c r="K60" s="65">
        <f>[1]nuotekos!K46</f>
        <v>5</v>
      </c>
      <c r="L60" s="65">
        <v>5</v>
      </c>
      <c r="M60" s="65">
        <f>[1]nuotekos!M46</f>
        <v>5</v>
      </c>
      <c r="N60" s="65">
        <v>5</v>
      </c>
      <c r="O60" s="66">
        <f t="shared" si="27"/>
        <v>20</v>
      </c>
      <c r="P60" s="67">
        <v>20</v>
      </c>
      <c r="Q60" s="64">
        <f t="shared" si="19"/>
        <v>0</v>
      </c>
      <c r="R60" s="65">
        <f>[1]nuotekos!R46</f>
        <v>5</v>
      </c>
      <c r="S60" s="65">
        <v>5</v>
      </c>
      <c r="T60" s="65">
        <f>[1]nuotekos!T46</f>
        <v>5</v>
      </c>
      <c r="U60" s="65">
        <v>5</v>
      </c>
      <c r="V60" s="66">
        <f t="shared" si="28"/>
        <v>20</v>
      </c>
      <c r="W60" s="67">
        <v>33</v>
      </c>
      <c r="X60" s="74">
        <f t="shared" si="3"/>
        <v>60</v>
      </c>
    </row>
    <row r="61" spans="1:25" x14ac:dyDescent="0.3">
      <c r="A61" s="83" t="s">
        <v>141</v>
      </c>
      <c r="B61" s="46" t="s">
        <v>142</v>
      </c>
      <c r="C61" s="81"/>
      <c r="D61" s="65">
        <f>[1]nuotekos!D48</f>
        <v>1</v>
      </c>
      <c r="E61" s="65">
        <f>[1]nuotekos!E48</f>
        <v>1</v>
      </c>
      <c r="F61" s="65">
        <f>[1]nuotekos!F48</f>
        <v>3</v>
      </c>
      <c r="G61" s="65">
        <f>[1]nuotekos!G48</f>
        <v>1</v>
      </c>
      <c r="H61" s="66">
        <f t="shared" si="25"/>
        <v>6</v>
      </c>
      <c r="I61" s="67">
        <v>6</v>
      </c>
      <c r="J61" s="64">
        <f t="shared" si="26"/>
        <v>0</v>
      </c>
      <c r="K61" s="65">
        <f>[1]nuotekos!K48</f>
        <v>1</v>
      </c>
      <c r="L61" s="65">
        <f>[1]nuotekos!L48</f>
        <v>1</v>
      </c>
      <c r="M61" s="65">
        <f>[1]nuotekos!M48</f>
        <v>1</v>
      </c>
      <c r="N61" s="65">
        <f>[1]nuotekos!N48</f>
        <v>1</v>
      </c>
      <c r="O61" s="66">
        <f t="shared" si="27"/>
        <v>4</v>
      </c>
      <c r="P61" s="67">
        <v>4</v>
      </c>
      <c r="Q61" s="64">
        <f t="shared" si="19"/>
        <v>0</v>
      </c>
      <c r="R61" s="65">
        <f>[1]nuotekos!R48</f>
        <v>1</v>
      </c>
      <c r="S61" s="65">
        <f>[1]nuotekos!S48</f>
        <v>1</v>
      </c>
      <c r="T61" s="65">
        <f>[1]nuotekos!T48</f>
        <v>1</v>
      </c>
      <c r="U61" s="65">
        <f>[1]nuotekos!U48</f>
        <v>1</v>
      </c>
      <c r="V61" s="66">
        <f t="shared" si="28"/>
        <v>4</v>
      </c>
      <c r="W61" s="67">
        <v>4</v>
      </c>
      <c r="X61" s="74">
        <f t="shared" si="3"/>
        <v>14</v>
      </c>
    </row>
    <row r="62" spans="1:25" ht="31.5" customHeight="1" x14ac:dyDescent="0.3">
      <c r="A62" s="83" t="s">
        <v>143</v>
      </c>
      <c r="B62" s="46" t="s">
        <v>144</v>
      </c>
      <c r="C62" s="81"/>
      <c r="D62" s="65">
        <f>[1]energetika!D48</f>
        <v>0</v>
      </c>
      <c r="E62" s="65">
        <f>[1]energetika!E48</f>
        <v>4.95</v>
      </c>
      <c r="F62" s="65">
        <f>[1]energetika!F48</f>
        <v>0</v>
      </c>
      <c r="G62" s="65">
        <v>5</v>
      </c>
      <c r="H62" s="66">
        <f t="shared" si="25"/>
        <v>9.9499999999999993</v>
      </c>
      <c r="I62" s="67">
        <v>9.9499999999999993</v>
      </c>
      <c r="J62" s="64">
        <f t="shared" si="26"/>
        <v>0</v>
      </c>
      <c r="K62" s="65">
        <f>[1]energetika!K48</f>
        <v>0</v>
      </c>
      <c r="L62" s="65">
        <f>[1]energetika!L48</f>
        <v>4.95</v>
      </c>
      <c r="M62" s="65">
        <v>0</v>
      </c>
      <c r="N62" s="65">
        <f>[1]energetika!N48</f>
        <v>0</v>
      </c>
      <c r="O62" s="66">
        <f t="shared" si="27"/>
        <v>4.95</v>
      </c>
      <c r="P62" s="67">
        <v>4.95</v>
      </c>
      <c r="Q62" s="64">
        <f t="shared" si="19"/>
        <v>0</v>
      </c>
      <c r="R62" s="65">
        <f>[1]energetika!R48</f>
        <v>0</v>
      </c>
      <c r="S62" s="65">
        <f>[1]energetika!S48</f>
        <v>2.95</v>
      </c>
      <c r="T62" s="65">
        <f>[1]energetika!T48</f>
        <v>0</v>
      </c>
      <c r="U62" s="65">
        <f>[1]energetika!U48</f>
        <v>0</v>
      </c>
      <c r="V62" s="66">
        <f t="shared" si="28"/>
        <v>2.95</v>
      </c>
      <c r="W62" s="67">
        <v>2.95</v>
      </c>
      <c r="X62" s="74">
        <f t="shared" si="3"/>
        <v>17.849999999999998</v>
      </c>
    </row>
    <row r="63" spans="1:25" x14ac:dyDescent="0.3">
      <c r="A63" s="83" t="s">
        <v>145</v>
      </c>
      <c r="B63" s="46" t="s">
        <v>146</v>
      </c>
      <c r="C63" s="81"/>
      <c r="D63" s="65">
        <f>[1]nuotekos!D50</f>
        <v>0</v>
      </c>
      <c r="E63" s="65">
        <f>[1]nuotekos!E50</f>
        <v>1</v>
      </c>
      <c r="F63" s="65">
        <f>[1]nuotekos!F50</f>
        <v>0</v>
      </c>
      <c r="G63" s="65">
        <f>[1]nuotekos!G50</f>
        <v>2</v>
      </c>
      <c r="H63" s="66">
        <f t="shared" si="25"/>
        <v>3</v>
      </c>
      <c r="I63" s="67">
        <v>3</v>
      </c>
      <c r="J63" s="64">
        <f t="shared" si="26"/>
        <v>0</v>
      </c>
      <c r="K63" s="65">
        <f>[1]nuotekos!K50</f>
        <v>0</v>
      </c>
      <c r="L63" s="65">
        <f>[1]nuotekos!L50</f>
        <v>3</v>
      </c>
      <c r="M63" s="65">
        <f>[1]nuotekos!M50</f>
        <v>0</v>
      </c>
      <c r="N63" s="65">
        <f>[1]nuotekos!N50</f>
        <v>2</v>
      </c>
      <c r="O63" s="66">
        <f t="shared" si="27"/>
        <v>5</v>
      </c>
      <c r="P63" s="67">
        <v>5</v>
      </c>
      <c r="Q63" s="64">
        <f t="shared" si="19"/>
        <v>0</v>
      </c>
      <c r="R63" s="65">
        <f>[1]nuotekos!R50</f>
        <v>0</v>
      </c>
      <c r="S63" s="65">
        <f>[1]nuotekos!S50</f>
        <v>0.5</v>
      </c>
      <c r="T63" s="65">
        <f>[1]nuotekos!T50</f>
        <v>0</v>
      </c>
      <c r="U63" s="65">
        <f>[1]nuotekos!U50</f>
        <v>2</v>
      </c>
      <c r="V63" s="66">
        <f t="shared" si="28"/>
        <v>2.5</v>
      </c>
      <c r="W63" s="67">
        <v>2.5</v>
      </c>
      <c r="X63" s="74">
        <f t="shared" si="3"/>
        <v>10.5</v>
      </c>
    </row>
    <row r="64" spans="1:25" ht="30.75" customHeight="1" x14ac:dyDescent="0.3">
      <c r="A64" s="83" t="s">
        <v>147</v>
      </c>
      <c r="B64" s="46" t="s">
        <v>148</v>
      </c>
      <c r="C64" s="64"/>
      <c r="D64" s="65">
        <f>[1]energetika!D50</f>
        <v>5</v>
      </c>
      <c r="E64" s="65">
        <f>[1]energetika!E50</f>
        <v>3.5</v>
      </c>
      <c r="F64" s="65">
        <f>[1]energetika!F50</f>
        <v>0</v>
      </c>
      <c r="G64" s="65">
        <f>[1]energetika!G50</f>
        <v>0</v>
      </c>
      <c r="H64" s="66">
        <f t="shared" si="25"/>
        <v>8.5</v>
      </c>
      <c r="I64" s="67">
        <v>8.5</v>
      </c>
      <c r="J64" s="64">
        <f t="shared" si="26"/>
        <v>0</v>
      </c>
      <c r="K64" s="65">
        <f>[1]energetika!K50</f>
        <v>2</v>
      </c>
      <c r="L64" s="65">
        <f>[1]energetika!L50</f>
        <v>3.5</v>
      </c>
      <c r="M64" s="65">
        <f>[1]energetika!M50</f>
        <v>0</v>
      </c>
      <c r="N64" s="65">
        <f>[1]energetika!N50</f>
        <v>0</v>
      </c>
      <c r="O64" s="66">
        <f t="shared" si="27"/>
        <v>5.5</v>
      </c>
      <c r="P64" s="67">
        <v>5.5</v>
      </c>
      <c r="Q64" s="64">
        <f t="shared" si="19"/>
        <v>0</v>
      </c>
      <c r="R64" s="65">
        <f>[1]energetika!R50</f>
        <v>1.75</v>
      </c>
      <c r="S64" s="65">
        <f>[1]energetika!S50</f>
        <v>3.5</v>
      </c>
      <c r="T64" s="65">
        <f>[1]energetika!T50</f>
        <v>0</v>
      </c>
      <c r="U64" s="65">
        <f>[1]energetika!U50</f>
        <v>0</v>
      </c>
      <c r="V64" s="66">
        <f t="shared" si="28"/>
        <v>5.25</v>
      </c>
      <c r="W64" s="67">
        <v>5.25</v>
      </c>
      <c r="X64" s="74">
        <f t="shared" si="3"/>
        <v>19.25</v>
      </c>
    </row>
    <row r="65" spans="1:24" ht="18.75" customHeight="1" x14ac:dyDescent="0.3">
      <c r="A65" s="83" t="s">
        <v>149</v>
      </c>
      <c r="B65" s="46" t="s">
        <v>150</v>
      </c>
      <c r="C65" s="81"/>
      <c r="D65" s="65">
        <f>[1]vandens!D33</f>
        <v>0</v>
      </c>
      <c r="E65" s="65">
        <f>[1]vandens!E33</f>
        <v>1</v>
      </c>
      <c r="F65" s="65">
        <f>[1]vandens!F33</f>
        <v>0</v>
      </c>
      <c r="G65" s="65">
        <f>[1]vandens!G33</f>
        <v>0</v>
      </c>
      <c r="H65" s="66">
        <f t="shared" si="25"/>
        <v>1</v>
      </c>
      <c r="I65" s="67">
        <v>1</v>
      </c>
      <c r="J65" s="64">
        <f t="shared" si="26"/>
        <v>0</v>
      </c>
      <c r="K65" s="65">
        <f>[1]vandens!K33</f>
        <v>0</v>
      </c>
      <c r="L65" s="65">
        <f>[1]vandens!L33</f>
        <v>0</v>
      </c>
      <c r="M65" s="65">
        <f>[1]vandens!M33</f>
        <v>1</v>
      </c>
      <c r="N65" s="65">
        <f>[1]vandens!N33</f>
        <v>0</v>
      </c>
      <c r="O65" s="66">
        <f t="shared" si="27"/>
        <v>1</v>
      </c>
      <c r="P65" s="67">
        <v>1</v>
      </c>
      <c r="Q65" s="64">
        <f t="shared" si="19"/>
        <v>0</v>
      </c>
      <c r="R65" s="65">
        <f>[1]vandens!R33</f>
        <v>0</v>
      </c>
      <c r="S65" s="65">
        <f>[1]vandens!S33</f>
        <v>2</v>
      </c>
      <c r="T65" s="65">
        <f>[1]vandens!T33</f>
        <v>0</v>
      </c>
      <c r="U65" s="65">
        <f>[1]vandens!U33</f>
        <v>0</v>
      </c>
      <c r="V65" s="66">
        <f t="shared" si="28"/>
        <v>2</v>
      </c>
      <c r="W65" s="67">
        <v>2</v>
      </c>
      <c r="X65" s="74">
        <f t="shared" si="3"/>
        <v>4</v>
      </c>
    </row>
    <row r="66" spans="1:24" ht="29.25" customHeight="1" x14ac:dyDescent="0.3">
      <c r="A66" s="83" t="s">
        <v>151</v>
      </c>
      <c r="B66" s="46" t="s">
        <v>152</v>
      </c>
      <c r="C66" s="81"/>
      <c r="D66" s="65">
        <f>'[1]transportas ir kt.'!D53</f>
        <v>1.2</v>
      </c>
      <c r="E66" s="65">
        <v>0</v>
      </c>
      <c r="F66" s="65">
        <f>'[1]transportas ir kt.'!F53</f>
        <v>0</v>
      </c>
      <c r="G66" s="65">
        <f>'[1]transportas ir kt.'!G53</f>
        <v>0</v>
      </c>
      <c r="H66" s="66">
        <f t="shared" si="25"/>
        <v>1.2</v>
      </c>
      <c r="I66" s="67">
        <v>1.2</v>
      </c>
      <c r="J66" s="64">
        <f t="shared" si="26"/>
        <v>0</v>
      </c>
      <c r="K66" s="65">
        <f>'[1]transportas ir kt.'!K53</f>
        <v>0</v>
      </c>
      <c r="L66" s="65">
        <f>'[1]transportas ir kt.'!L53</f>
        <v>10</v>
      </c>
      <c r="M66" s="65">
        <f>'[1]transportas ir kt.'!M53</f>
        <v>0</v>
      </c>
      <c r="N66" s="65">
        <f>'[1]transportas ir kt.'!N53</f>
        <v>0</v>
      </c>
      <c r="O66" s="66">
        <f t="shared" si="27"/>
        <v>10</v>
      </c>
      <c r="P66" s="67">
        <v>10</v>
      </c>
      <c r="Q66" s="64">
        <f t="shared" si="19"/>
        <v>0</v>
      </c>
      <c r="R66" s="65">
        <f>'[1]transportas ir kt.'!R53</f>
        <v>0</v>
      </c>
      <c r="S66" s="65">
        <f>'[1]transportas ir kt.'!S53</f>
        <v>0</v>
      </c>
      <c r="T66" s="65">
        <f>'[1]transportas ir kt.'!T53</f>
        <v>0</v>
      </c>
      <c r="U66" s="65">
        <f>'[1]transportas ir kt.'!U53</f>
        <v>0</v>
      </c>
      <c r="V66" s="66">
        <f t="shared" si="28"/>
        <v>0</v>
      </c>
      <c r="W66" s="67">
        <f>'[1]transportas ir kt.'!W53</f>
        <v>0</v>
      </c>
      <c r="X66" s="74">
        <f t="shared" si="3"/>
        <v>11.2</v>
      </c>
    </row>
    <row r="67" spans="1:24" x14ac:dyDescent="0.3">
      <c r="A67" s="83" t="s">
        <v>153</v>
      </c>
      <c r="B67" s="84" t="s">
        <v>154</v>
      </c>
      <c r="C67" s="81"/>
      <c r="D67" s="65">
        <f>[1]vandens!D34+'[1]transportas ir kt.'!D54</f>
        <v>3.9</v>
      </c>
      <c r="E67" s="66">
        <f>[1]vandens!E34+'[1]transportas ir kt.'!E54</f>
        <v>0</v>
      </c>
      <c r="F67" s="66">
        <f>[1]vandens!F34+'[1]transportas ir kt.'!F54</f>
        <v>2.5</v>
      </c>
      <c r="G67" s="66">
        <f>[1]vandens!G34+'[1]transportas ir kt.'!G54</f>
        <v>0</v>
      </c>
      <c r="H67" s="66">
        <f t="shared" si="25"/>
        <v>6.4</v>
      </c>
      <c r="I67" s="67">
        <v>6.4</v>
      </c>
      <c r="J67" s="64">
        <f t="shared" si="26"/>
        <v>0</v>
      </c>
      <c r="K67" s="65">
        <f>[1]vandens!K34+'[1]transportas ir kt.'!K54</f>
        <v>2.5</v>
      </c>
      <c r="L67" s="66">
        <f>[1]vandens!L34+'[1]transportas ir kt.'!L54</f>
        <v>0</v>
      </c>
      <c r="M67" s="66">
        <f>[1]vandens!M34+'[1]transportas ir kt.'!M54</f>
        <v>2.5</v>
      </c>
      <c r="N67" s="66">
        <f>[1]vandens!N34+'[1]transportas ir kt.'!N54</f>
        <v>0</v>
      </c>
      <c r="O67" s="66">
        <f t="shared" si="27"/>
        <v>5</v>
      </c>
      <c r="P67" s="67">
        <v>5</v>
      </c>
      <c r="Q67" s="64">
        <f t="shared" si="19"/>
        <v>0</v>
      </c>
      <c r="R67" s="65">
        <f>[1]vandens!R34+'[1]transportas ir kt.'!R54</f>
        <v>0</v>
      </c>
      <c r="S67" s="66">
        <v>2.5</v>
      </c>
      <c r="T67" s="66">
        <f>[1]vandens!T34+'[1]transportas ir kt.'!T54</f>
        <v>0</v>
      </c>
      <c r="U67" s="66">
        <v>2.5</v>
      </c>
      <c r="V67" s="66">
        <f t="shared" si="28"/>
        <v>5</v>
      </c>
      <c r="W67" s="67">
        <v>9</v>
      </c>
      <c r="X67" s="74">
        <f t="shared" si="3"/>
        <v>16.399999999999999</v>
      </c>
    </row>
    <row r="68" spans="1:24" x14ac:dyDescent="0.3">
      <c r="A68" s="83" t="s">
        <v>155</v>
      </c>
      <c r="B68" s="84" t="s">
        <v>156</v>
      </c>
      <c r="C68" s="81"/>
      <c r="D68" s="65">
        <f>'[1]transportas ir kt.'!D55</f>
        <v>0</v>
      </c>
      <c r="E68" s="66">
        <f>'[1]transportas ir kt.'!E55</f>
        <v>1.6</v>
      </c>
      <c r="F68" s="66">
        <f>'[1]transportas ir kt.'!F55</f>
        <v>0</v>
      </c>
      <c r="G68" s="66">
        <f>'[1]transportas ir kt.'!G55</f>
        <v>1.6</v>
      </c>
      <c r="H68" s="66">
        <f t="shared" si="25"/>
        <v>3.2</v>
      </c>
      <c r="I68" s="67">
        <v>3.2</v>
      </c>
      <c r="J68" s="64">
        <f t="shared" si="26"/>
        <v>0</v>
      </c>
      <c r="K68" s="65">
        <f>'[1]transportas ir kt.'!K55</f>
        <v>0</v>
      </c>
      <c r="L68" s="66">
        <f>'[1]transportas ir kt.'!L55</f>
        <v>2</v>
      </c>
      <c r="M68" s="66">
        <f>'[1]transportas ir kt.'!M55</f>
        <v>0</v>
      </c>
      <c r="N68" s="66">
        <f>'[1]transportas ir kt.'!N55</f>
        <v>2</v>
      </c>
      <c r="O68" s="66">
        <f t="shared" si="27"/>
        <v>4</v>
      </c>
      <c r="P68" s="67">
        <v>4</v>
      </c>
      <c r="Q68" s="64">
        <f t="shared" si="19"/>
        <v>0</v>
      </c>
      <c r="R68" s="65">
        <f>'[1]transportas ir kt.'!R55</f>
        <v>3</v>
      </c>
      <c r="S68" s="66">
        <f>'[1]transportas ir kt.'!S55</f>
        <v>0</v>
      </c>
      <c r="T68" s="66">
        <f>'[1]transportas ir kt.'!T55</f>
        <v>3</v>
      </c>
      <c r="U68" s="66">
        <f>'[1]transportas ir kt.'!U55</f>
        <v>0</v>
      </c>
      <c r="V68" s="66">
        <f t="shared" si="28"/>
        <v>6</v>
      </c>
      <c r="W68" s="67">
        <v>6</v>
      </c>
      <c r="X68" s="74">
        <f t="shared" si="3"/>
        <v>13.2</v>
      </c>
    </row>
    <row r="69" spans="1:24" ht="27.6" x14ac:dyDescent="0.3">
      <c r="A69" s="83" t="s">
        <v>157</v>
      </c>
      <c r="B69" s="46" t="s">
        <v>348</v>
      </c>
      <c r="C69" s="81"/>
      <c r="D69" s="65">
        <v>10.3</v>
      </c>
      <c r="E69" s="66">
        <v>10.3</v>
      </c>
      <c r="F69" s="66">
        <v>10.3</v>
      </c>
      <c r="G69" s="66">
        <v>10.3</v>
      </c>
      <c r="H69" s="66">
        <f t="shared" si="25"/>
        <v>41.2</v>
      </c>
      <c r="I69" s="67">
        <v>41.2</v>
      </c>
      <c r="J69" s="64">
        <f t="shared" si="26"/>
        <v>0</v>
      </c>
      <c r="K69" s="65">
        <v>6.35</v>
      </c>
      <c r="L69" s="66">
        <v>6.35</v>
      </c>
      <c r="M69" s="66">
        <v>6.35</v>
      </c>
      <c r="N69" s="66">
        <v>6.35</v>
      </c>
      <c r="O69" s="66">
        <f t="shared" si="27"/>
        <v>25.4</v>
      </c>
      <c r="P69" s="67">
        <v>25.4</v>
      </c>
      <c r="Q69" s="64">
        <f t="shared" si="19"/>
        <v>0</v>
      </c>
      <c r="R69" s="65">
        <v>17.100000000000001</v>
      </c>
      <c r="S69" s="66">
        <v>17.100000000000001</v>
      </c>
      <c r="T69" s="66">
        <v>17.100000000000001</v>
      </c>
      <c r="U69" s="66">
        <v>17.100000000000001</v>
      </c>
      <c r="V69" s="66">
        <f t="shared" si="28"/>
        <v>68.400000000000006</v>
      </c>
      <c r="W69" s="67">
        <v>68.400000000000006</v>
      </c>
      <c r="X69" s="74">
        <f t="shared" si="3"/>
        <v>135</v>
      </c>
    </row>
    <row r="70" spans="1:24" x14ac:dyDescent="0.3">
      <c r="A70" s="83" t="s">
        <v>158</v>
      </c>
      <c r="B70" s="84" t="s">
        <v>32</v>
      </c>
      <c r="C70" s="64">
        <f>[1]energetika!C57</f>
        <v>0</v>
      </c>
      <c r="D70" s="65">
        <f>[1]energetika!D57</f>
        <v>0</v>
      </c>
      <c r="E70" s="66">
        <v>205</v>
      </c>
      <c r="F70" s="66">
        <f>[1]energetika!F57</f>
        <v>0</v>
      </c>
      <c r="G70" s="66">
        <f>[1]energetika!G57</f>
        <v>0</v>
      </c>
      <c r="H70" s="66">
        <f t="shared" si="25"/>
        <v>205</v>
      </c>
      <c r="I70" s="67">
        <v>205</v>
      </c>
      <c r="J70" s="64">
        <f t="shared" si="26"/>
        <v>0</v>
      </c>
      <c r="K70" s="65">
        <f>[1]energetika!K57</f>
        <v>0</v>
      </c>
      <c r="L70" s="66">
        <f>[1]energetika!L57</f>
        <v>0</v>
      </c>
      <c r="M70" s="66">
        <f>[1]energetika!M57</f>
        <v>0</v>
      </c>
      <c r="N70" s="66">
        <f>[1]energetika!N57</f>
        <v>0</v>
      </c>
      <c r="O70" s="66">
        <f t="shared" si="27"/>
        <v>0</v>
      </c>
      <c r="P70" s="67">
        <f>[1]energetika!P57</f>
        <v>0</v>
      </c>
      <c r="Q70" s="64">
        <f t="shared" si="19"/>
        <v>0</v>
      </c>
      <c r="R70" s="65">
        <f>[1]energetika!R57</f>
        <v>0</v>
      </c>
      <c r="S70" s="66">
        <f>[1]energetika!S57</f>
        <v>0</v>
      </c>
      <c r="T70" s="66">
        <f>[1]energetika!T57</f>
        <v>0</v>
      </c>
      <c r="U70" s="66">
        <f>[1]energetika!U57</f>
        <v>0</v>
      </c>
      <c r="V70" s="66">
        <f t="shared" si="28"/>
        <v>0</v>
      </c>
      <c r="W70" s="67">
        <f>[1]energetika!W57</f>
        <v>0</v>
      </c>
      <c r="X70" s="74">
        <f t="shared" si="3"/>
        <v>205</v>
      </c>
    </row>
    <row r="71" spans="1:24" x14ac:dyDescent="0.3">
      <c r="A71" s="83" t="s">
        <v>160</v>
      </c>
      <c r="B71" s="84" t="s">
        <v>159</v>
      </c>
      <c r="C71" s="64">
        <f>[1]energetika!C58</f>
        <v>0</v>
      </c>
      <c r="D71" s="65">
        <f>[1]energetika!D58</f>
        <v>0</v>
      </c>
      <c r="E71" s="66">
        <f>[1]energetika!E58</f>
        <v>0</v>
      </c>
      <c r="F71" s="66">
        <f>[1]energetika!F58</f>
        <v>1</v>
      </c>
      <c r="G71" s="66">
        <f>[1]energetika!G58</f>
        <v>0</v>
      </c>
      <c r="H71" s="66">
        <f t="shared" si="25"/>
        <v>1</v>
      </c>
      <c r="I71" s="67">
        <v>1</v>
      </c>
      <c r="J71" s="64">
        <f t="shared" si="26"/>
        <v>0</v>
      </c>
      <c r="K71" s="65">
        <f>[1]energetika!K58</f>
        <v>0</v>
      </c>
      <c r="L71" s="66">
        <f>[1]energetika!L58</f>
        <v>0</v>
      </c>
      <c r="M71" s="66">
        <f>[1]energetika!M58</f>
        <v>1</v>
      </c>
      <c r="N71" s="66">
        <f>[1]energetika!N58</f>
        <v>0</v>
      </c>
      <c r="O71" s="66">
        <f t="shared" si="27"/>
        <v>1</v>
      </c>
      <c r="P71" s="67">
        <v>1</v>
      </c>
      <c r="Q71" s="64">
        <f t="shared" si="19"/>
        <v>0</v>
      </c>
      <c r="R71" s="65">
        <f>[1]energetika!R58</f>
        <v>0</v>
      </c>
      <c r="S71" s="66">
        <f>[1]energetika!S58</f>
        <v>0</v>
      </c>
      <c r="T71" s="66">
        <f>[1]energetika!T58</f>
        <v>1</v>
      </c>
      <c r="U71" s="66">
        <f>[1]energetika!U58</f>
        <v>0</v>
      </c>
      <c r="V71" s="66">
        <f t="shared" si="28"/>
        <v>1</v>
      </c>
      <c r="W71" s="67">
        <v>1</v>
      </c>
      <c r="X71" s="74">
        <f t="shared" ref="X71:X73" si="29">H71+O71+V71</f>
        <v>3</v>
      </c>
    </row>
    <row r="72" spans="1:24" x14ac:dyDescent="0.3">
      <c r="A72" s="83" t="s">
        <v>162</v>
      </c>
      <c r="B72" s="84" t="s">
        <v>161</v>
      </c>
      <c r="C72" s="64">
        <f>'[1]transportas ir kt.'!C58</f>
        <v>0</v>
      </c>
      <c r="D72" s="65">
        <f>'[1]transportas ir kt.'!D58</f>
        <v>0</v>
      </c>
      <c r="E72" s="66">
        <f>'[1]transportas ir kt.'!E58</f>
        <v>10</v>
      </c>
      <c r="F72" s="66">
        <f>'[1]transportas ir kt.'!F58</f>
        <v>0</v>
      </c>
      <c r="G72" s="66">
        <f>'[1]transportas ir kt.'!G58</f>
        <v>0</v>
      </c>
      <c r="H72" s="66">
        <f t="shared" si="25"/>
        <v>10</v>
      </c>
      <c r="I72" s="67">
        <v>10</v>
      </c>
      <c r="J72" s="64">
        <f t="shared" si="26"/>
        <v>0</v>
      </c>
      <c r="K72" s="65">
        <f>'[1]transportas ir kt.'!K58</f>
        <v>0</v>
      </c>
      <c r="L72" s="66">
        <f>'[1]transportas ir kt.'!L58</f>
        <v>0</v>
      </c>
      <c r="M72" s="66">
        <f>'[1]transportas ir kt.'!M58</f>
        <v>0</v>
      </c>
      <c r="N72" s="66">
        <f>'[1]transportas ir kt.'!N58</f>
        <v>0</v>
      </c>
      <c r="O72" s="66">
        <f t="shared" si="27"/>
        <v>0</v>
      </c>
      <c r="P72" s="67">
        <f>'[1]transportas ir kt.'!P58</f>
        <v>0</v>
      </c>
      <c r="Q72" s="64">
        <f t="shared" si="19"/>
        <v>0</v>
      </c>
      <c r="R72" s="65">
        <f>'[1]transportas ir kt.'!R58</f>
        <v>0</v>
      </c>
      <c r="S72" s="66">
        <f>'[1]transportas ir kt.'!S58</f>
        <v>0</v>
      </c>
      <c r="T72" s="66">
        <f>'[1]transportas ir kt.'!T58</f>
        <v>0</v>
      </c>
      <c r="U72" s="66">
        <f>'[1]transportas ir kt.'!U58</f>
        <v>0</v>
      </c>
      <c r="V72" s="66">
        <f t="shared" si="28"/>
        <v>0</v>
      </c>
      <c r="W72" s="67">
        <f>'[1]transportas ir kt.'!W58</f>
        <v>0</v>
      </c>
      <c r="X72" s="74">
        <f t="shared" si="29"/>
        <v>10</v>
      </c>
    </row>
    <row r="73" spans="1:24" ht="15" thickBot="1" x14ac:dyDescent="0.35">
      <c r="A73" s="218" t="s">
        <v>164</v>
      </c>
      <c r="B73" s="222" t="s">
        <v>163</v>
      </c>
      <c r="C73" s="99">
        <f>'[1]transportas ir kt.'!C59</f>
        <v>0</v>
      </c>
      <c r="D73" s="100">
        <f>'[1]transportas ir kt.'!D59</f>
        <v>0</v>
      </c>
      <c r="E73" s="101">
        <f>'[1]transportas ir kt.'!E59</f>
        <v>0</v>
      </c>
      <c r="F73" s="101">
        <f>'[1]transportas ir kt.'!F59</f>
        <v>0</v>
      </c>
      <c r="G73" s="101">
        <f>'[1]transportas ir kt.'!G59</f>
        <v>0</v>
      </c>
      <c r="H73" s="101">
        <f t="shared" si="25"/>
        <v>0</v>
      </c>
      <c r="I73" s="223">
        <f>'[1]transportas ir kt.'!I59</f>
        <v>0</v>
      </c>
      <c r="J73" s="99">
        <f t="shared" si="26"/>
        <v>0</v>
      </c>
      <c r="K73" s="100">
        <f>'[1]transportas ir kt.'!K59</f>
        <v>0</v>
      </c>
      <c r="L73" s="101">
        <f>'[1]transportas ir kt.'!L59</f>
        <v>0</v>
      </c>
      <c r="M73" s="101">
        <f>'[1]transportas ir kt.'!M59</f>
        <v>4</v>
      </c>
      <c r="N73" s="101">
        <f>'[1]transportas ir kt.'!N59</f>
        <v>0</v>
      </c>
      <c r="O73" s="101">
        <f t="shared" si="27"/>
        <v>4</v>
      </c>
      <c r="P73" s="223">
        <v>4</v>
      </c>
      <c r="Q73" s="99">
        <f t="shared" si="19"/>
        <v>0</v>
      </c>
      <c r="R73" s="100">
        <f>'[1]transportas ir kt.'!R59</f>
        <v>0</v>
      </c>
      <c r="S73" s="101">
        <f>'[1]transportas ir kt.'!S59</f>
        <v>0</v>
      </c>
      <c r="T73" s="101">
        <f>'[1]transportas ir kt.'!T59</f>
        <v>0</v>
      </c>
      <c r="U73" s="101">
        <f>'[1]transportas ir kt.'!U59</f>
        <v>0</v>
      </c>
      <c r="V73" s="101">
        <f t="shared" si="28"/>
        <v>0</v>
      </c>
      <c r="W73" s="223">
        <f>'[1]transportas ir kt.'!W59</f>
        <v>0</v>
      </c>
      <c r="X73" s="103">
        <f t="shared" si="29"/>
        <v>4</v>
      </c>
    </row>
    <row r="75" spans="1:24" ht="20.25" customHeight="1" x14ac:dyDescent="0.3">
      <c r="B75" s="224" t="s">
        <v>349</v>
      </c>
    </row>
    <row r="76" spans="1:24" x14ac:dyDescent="0.3">
      <c r="B76" s="224" t="s">
        <v>350</v>
      </c>
      <c r="E76" s="304" t="s">
        <v>351</v>
      </c>
      <c r="F76" s="304"/>
      <c r="G76" s="304"/>
      <c r="H76" s="304"/>
      <c r="I76" s="304"/>
    </row>
    <row r="77" spans="1:24" ht="15" x14ac:dyDescent="0.3">
      <c r="B77" s="225"/>
    </row>
  </sheetData>
  <mergeCells count="10">
    <mergeCell ref="X4:X5"/>
    <mergeCell ref="E76:I76"/>
    <mergeCell ref="A2:U2"/>
    <mergeCell ref="A4:A5"/>
    <mergeCell ref="C4:C5"/>
    <mergeCell ref="D4:I4"/>
    <mergeCell ref="J4:J5"/>
    <mergeCell ref="K4:P4"/>
    <mergeCell ref="Q4:Q5"/>
    <mergeCell ref="R4:W4"/>
  </mergeCells>
  <pageMargins left="0.70866141732283472" right="0.70866141732283472" top="0.74803149606299213" bottom="0.74803149606299213" header="0.31496062992125984" footer="0.31496062992125984"/>
  <pageSetup paperSize="8" scale="71" fitToHeight="0" orientation="landscape" r:id="rId1"/>
  <headerFooter>
    <oddFooter>&amp;C&amp;P</oddFooter>
  </headerFooter>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AB9876-EDB5-45D7-B83C-19B8D7333A4B}">
  <sheetPr>
    <pageSetUpPr fitToPage="1"/>
  </sheetPr>
  <dimension ref="A2:AP112"/>
  <sheetViews>
    <sheetView showGridLines="0" showZeros="0" zoomScaleNormal="100" workbookViewId="0">
      <pane xSplit="2" ySplit="9" topLeftCell="C94" activePane="bottomRight" state="frozen"/>
      <selection pane="topRight" activeCell="C1" sqref="C1"/>
      <selection pane="bottomLeft" activeCell="A7" sqref="A7"/>
      <selection pane="bottomRight" activeCell="B103" sqref="B103"/>
    </sheetView>
  </sheetViews>
  <sheetFormatPr defaultRowHeight="14.4" x14ac:dyDescent="0.3"/>
  <cols>
    <col min="2" max="2" width="51.6640625" customWidth="1"/>
    <col min="3" max="3" width="11.5546875" customWidth="1"/>
    <col min="4" max="6" width="9.5546875" bestFit="1" customWidth="1"/>
    <col min="7" max="7" width="9.33203125" bestFit="1" customWidth="1"/>
    <col min="8" max="9" width="9.5546875" bestFit="1" customWidth="1"/>
    <col min="10" max="10" width="10.109375" customWidth="1"/>
    <col min="11" max="14" width="9.33203125" customWidth="1"/>
    <col min="15" max="16" width="9.5546875" customWidth="1"/>
    <col min="17" max="17" width="10.109375" customWidth="1"/>
    <col min="18" max="29" width="9.33203125" customWidth="1"/>
    <col min="30" max="30" width="11.5546875" customWidth="1"/>
    <col min="31" max="36" width="9.33203125" customWidth="1"/>
    <col min="37" max="37" width="10" customWidth="1"/>
    <col min="38" max="38" width="11.33203125" customWidth="1"/>
  </cols>
  <sheetData>
    <row r="2" spans="1:42" ht="14.4" customHeight="1" x14ac:dyDescent="0.3">
      <c r="N2" s="316" t="s">
        <v>316</v>
      </c>
      <c r="O2" s="316"/>
      <c r="P2" s="316"/>
      <c r="Q2" s="316"/>
      <c r="R2" s="316"/>
      <c r="S2" s="316"/>
      <c r="T2" s="316"/>
      <c r="U2" s="316"/>
      <c r="V2" s="316"/>
      <c r="W2" s="316"/>
    </row>
    <row r="3" spans="1:42" ht="15.6" x14ac:dyDescent="0.3">
      <c r="P3" s="1" t="s">
        <v>337</v>
      </c>
    </row>
    <row r="4" spans="1:42" ht="15.6" x14ac:dyDescent="0.3">
      <c r="P4" s="1" t="s">
        <v>312</v>
      </c>
    </row>
    <row r="5" spans="1:42" x14ac:dyDescent="0.3">
      <c r="A5" s="315" t="s">
        <v>0</v>
      </c>
      <c r="B5" s="315"/>
      <c r="C5" s="315"/>
      <c r="D5" s="315"/>
      <c r="E5" s="315"/>
      <c r="F5" s="315"/>
      <c r="G5" s="315"/>
      <c r="H5" s="315"/>
      <c r="I5" s="315"/>
      <c r="J5" s="315"/>
      <c r="K5" s="315"/>
      <c r="L5" s="315"/>
      <c r="M5" s="315"/>
      <c r="N5" s="315"/>
      <c r="O5" s="315"/>
      <c r="P5" s="315"/>
      <c r="Q5" s="315"/>
      <c r="R5" s="315"/>
      <c r="S5" s="315"/>
      <c r="T5" s="315"/>
      <c r="U5" s="315"/>
      <c r="V5" s="3"/>
      <c r="W5" s="3"/>
      <c r="X5" s="3"/>
      <c r="Y5" s="3"/>
      <c r="Z5" s="3"/>
      <c r="AA5" s="3"/>
      <c r="AB5" s="3"/>
      <c r="AC5" s="3"/>
      <c r="AD5" s="3"/>
      <c r="AE5" s="3"/>
      <c r="AF5" s="3"/>
      <c r="AG5" s="3"/>
      <c r="AH5" s="3"/>
      <c r="AI5" s="3"/>
      <c r="AJ5" s="3"/>
      <c r="AK5" s="3"/>
      <c r="AL5" s="5">
        <f>AL10-AL50</f>
        <v>4.16702380971401E-3</v>
      </c>
    </row>
    <row r="6" spans="1:42" ht="15" thickBot="1" x14ac:dyDescent="0.35">
      <c r="A6" s="2"/>
      <c r="B6" s="2"/>
      <c r="C6" s="2"/>
      <c r="D6" s="2"/>
      <c r="E6" s="2"/>
      <c r="F6" s="2"/>
      <c r="G6" s="2"/>
      <c r="H6" s="2"/>
      <c r="I6" s="2"/>
      <c r="J6" s="2"/>
      <c r="K6" s="2"/>
      <c r="L6" s="2"/>
      <c r="M6" s="2"/>
      <c r="N6" s="2"/>
      <c r="O6" s="2"/>
      <c r="P6" s="2"/>
      <c r="Q6" s="2"/>
      <c r="R6" s="2"/>
      <c r="S6" s="2"/>
      <c r="T6" s="2"/>
      <c r="U6" s="2"/>
      <c r="V6" s="3"/>
      <c r="W6" s="3"/>
      <c r="X6" s="3"/>
      <c r="Y6" s="3"/>
      <c r="Z6" s="3"/>
      <c r="AA6" s="3"/>
      <c r="AB6" s="3"/>
      <c r="AC6" s="3"/>
      <c r="AD6" s="3"/>
      <c r="AE6" s="3"/>
      <c r="AF6" s="3"/>
      <c r="AG6" s="3"/>
      <c r="AH6" s="3"/>
      <c r="AI6" s="3"/>
      <c r="AJ6" s="3"/>
      <c r="AK6" s="3"/>
      <c r="AL6" s="3"/>
    </row>
    <row r="7" spans="1:42" ht="30.75" hidden="1" customHeight="1" thickBot="1" x14ac:dyDescent="0.35">
      <c r="A7" s="3"/>
      <c r="B7" s="3"/>
      <c r="C7" s="3"/>
      <c r="D7" s="4">
        <f>D10-D50</f>
        <v>0</v>
      </c>
      <c r="E7" s="4">
        <f>E10-E50</f>
        <v>0</v>
      </c>
      <c r="F7" s="4">
        <f>F10-F50</f>
        <v>0</v>
      </c>
      <c r="G7" s="4">
        <f>G10-G50</f>
        <v>0</v>
      </c>
      <c r="H7" s="4">
        <f>H10-H50</f>
        <v>0</v>
      </c>
      <c r="I7" s="4"/>
      <c r="J7" s="4">
        <f t="shared" ref="J7:O7" si="0">J10-J50</f>
        <v>-2856.9500000000003</v>
      </c>
      <c r="K7" s="4">
        <f t="shared" si="0"/>
        <v>8.1599999999999682</v>
      </c>
      <c r="L7" s="4">
        <f t="shared" si="0"/>
        <v>-9.4699999999999704</v>
      </c>
      <c r="M7" s="4">
        <f t="shared" si="0"/>
        <v>-142.34000000000003</v>
      </c>
      <c r="N7" s="4">
        <f t="shared" si="0"/>
        <v>144.61000000000013</v>
      </c>
      <c r="O7" s="4">
        <f t="shared" si="0"/>
        <v>0.96000000000049113</v>
      </c>
      <c r="P7" s="4"/>
      <c r="Q7" s="4">
        <f t="shared" ref="Q7:V7" si="1">Q10-Q50</f>
        <v>0</v>
      </c>
      <c r="R7" s="4">
        <f t="shared" si="1"/>
        <v>40.338102380952307</v>
      </c>
      <c r="S7" s="4">
        <f t="shared" si="1"/>
        <v>28.044769047618985</v>
      </c>
      <c r="T7" s="4">
        <f t="shared" si="1"/>
        <v>20.994769047619002</v>
      </c>
      <c r="U7" s="4">
        <f t="shared" si="1"/>
        <v>26.577269047618955</v>
      </c>
      <c r="V7" s="4">
        <f t="shared" si="1"/>
        <v>115.95490952380896</v>
      </c>
      <c r="W7" s="4"/>
      <c r="X7" s="4">
        <f t="shared" ref="X7:AC7" si="2">X10-X50</f>
        <v>0</v>
      </c>
      <c r="Y7" s="4">
        <f t="shared" si="2"/>
        <v>77.13</v>
      </c>
      <c r="Z7" s="4">
        <f t="shared" si="2"/>
        <v>35.877302499999985</v>
      </c>
      <c r="AA7" s="4">
        <f t="shared" si="2"/>
        <v>-11.122697500000015</v>
      </c>
      <c r="AB7" s="4">
        <f t="shared" si="2"/>
        <v>-50.112697500000024</v>
      </c>
      <c r="AC7" s="4">
        <f t="shared" si="2"/>
        <v>51.771907499999884</v>
      </c>
      <c r="AD7" s="4"/>
      <c r="AE7" s="4">
        <f t="shared" ref="AE7:AJ7" si="3">AE10-AE50</f>
        <v>0</v>
      </c>
      <c r="AF7" s="4">
        <f t="shared" si="3"/>
        <v>63.759337500000044</v>
      </c>
      <c r="AG7" s="4">
        <f t="shared" si="3"/>
        <v>56.859337500000066</v>
      </c>
      <c r="AH7" s="4">
        <f t="shared" si="3"/>
        <v>-64.140662499999934</v>
      </c>
      <c r="AI7" s="4">
        <f t="shared" si="3"/>
        <v>-159.16066249999997</v>
      </c>
      <c r="AJ7" s="4">
        <f t="shared" si="3"/>
        <v>-102.68264999999985</v>
      </c>
      <c r="AK7" s="4"/>
      <c r="AL7" s="5">
        <f>AL10-AL50</f>
        <v>4.16702380971401E-3</v>
      </c>
    </row>
    <row r="8" spans="1:42" ht="29.25" customHeight="1" thickBot="1" x14ac:dyDescent="0.35">
      <c r="A8" s="306" t="s">
        <v>1</v>
      </c>
      <c r="B8" s="6" t="s">
        <v>2</v>
      </c>
      <c r="C8" s="308" t="s">
        <v>3</v>
      </c>
      <c r="D8" s="310" t="s">
        <v>4</v>
      </c>
      <c r="E8" s="311"/>
      <c r="F8" s="311"/>
      <c r="G8" s="311"/>
      <c r="H8" s="311"/>
      <c r="I8" s="311"/>
      <c r="J8" s="308" t="s">
        <v>5</v>
      </c>
      <c r="K8" s="312" t="s">
        <v>6</v>
      </c>
      <c r="L8" s="313"/>
      <c r="M8" s="313"/>
      <c r="N8" s="313"/>
      <c r="O8" s="313"/>
      <c r="P8" s="314"/>
      <c r="Q8" s="308" t="s">
        <v>7</v>
      </c>
      <c r="R8" s="312" t="s">
        <v>8</v>
      </c>
      <c r="S8" s="313"/>
      <c r="T8" s="313"/>
      <c r="U8" s="313"/>
      <c r="V8" s="313"/>
      <c r="W8" s="314"/>
      <c r="X8" s="308" t="s">
        <v>9</v>
      </c>
      <c r="Y8" s="313" t="s">
        <v>10</v>
      </c>
      <c r="Z8" s="313"/>
      <c r="AA8" s="313"/>
      <c r="AB8" s="313"/>
      <c r="AC8" s="313"/>
      <c r="AD8" s="314"/>
      <c r="AE8" s="308" t="s">
        <v>11</v>
      </c>
      <c r="AF8" s="312" t="s">
        <v>12</v>
      </c>
      <c r="AG8" s="313"/>
      <c r="AH8" s="313"/>
      <c r="AI8" s="313"/>
      <c r="AJ8" s="313"/>
      <c r="AK8" s="314"/>
      <c r="AL8" s="302" t="s">
        <v>13</v>
      </c>
    </row>
    <row r="9" spans="1:42" ht="41.4" thickBot="1" x14ac:dyDescent="0.35">
      <c r="A9" s="307"/>
      <c r="B9" s="7" t="s">
        <v>14</v>
      </c>
      <c r="C9" s="309"/>
      <c r="D9" s="8" t="s">
        <v>15</v>
      </c>
      <c r="E9" s="9" t="s">
        <v>16</v>
      </c>
      <c r="F9" s="9" t="s">
        <v>17</v>
      </c>
      <c r="G9" s="9" t="s">
        <v>18</v>
      </c>
      <c r="H9" s="9" t="s">
        <v>19</v>
      </c>
      <c r="I9" s="10" t="s">
        <v>20</v>
      </c>
      <c r="J9" s="309"/>
      <c r="K9" s="11" t="s">
        <v>15</v>
      </c>
      <c r="L9" s="12" t="s">
        <v>16</v>
      </c>
      <c r="M9" s="12" t="s">
        <v>17</v>
      </c>
      <c r="N9" s="12" t="s">
        <v>18</v>
      </c>
      <c r="O9" s="12" t="s">
        <v>19</v>
      </c>
      <c r="P9" s="13" t="s">
        <v>20</v>
      </c>
      <c r="Q9" s="309"/>
      <c r="R9" s="14" t="s">
        <v>15</v>
      </c>
      <c r="S9" s="9" t="s">
        <v>16</v>
      </c>
      <c r="T9" s="9" t="s">
        <v>17</v>
      </c>
      <c r="U9" s="9" t="s">
        <v>18</v>
      </c>
      <c r="V9" s="9" t="s">
        <v>19</v>
      </c>
      <c r="W9" s="15" t="s">
        <v>20</v>
      </c>
      <c r="X9" s="309"/>
      <c r="Y9" s="11" t="s">
        <v>15</v>
      </c>
      <c r="Z9" s="12" t="s">
        <v>16</v>
      </c>
      <c r="AA9" s="12" t="s">
        <v>17</v>
      </c>
      <c r="AB9" s="12" t="s">
        <v>18</v>
      </c>
      <c r="AC9" s="12" t="s">
        <v>19</v>
      </c>
      <c r="AD9" s="13" t="s">
        <v>20</v>
      </c>
      <c r="AE9" s="309"/>
      <c r="AF9" s="8" t="s">
        <v>15</v>
      </c>
      <c r="AG9" s="9" t="s">
        <v>16</v>
      </c>
      <c r="AH9" s="9" t="s">
        <v>17</v>
      </c>
      <c r="AI9" s="9" t="s">
        <v>18</v>
      </c>
      <c r="AJ9" s="9" t="s">
        <v>19</v>
      </c>
      <c r="AK9" s="10" t="s">
        <v>20</v>
      </c>
      <c r="AL9" s="303"/>
      <c r="AN9" s="16"/>
    </row>
    <row r="10" spans="1:42" ht="15.75" customHeight="1" x14ac:dyDescent="0.3">
      <c r="A10" s="17" t="s">
        <v>21</v>
      </c>
      <c r="B10" s="18" t="s">
        <v>22</v>
      </c>
      <c r="C10" s="19">
        <f t="shared" ref="C10:I10" si="4">C11+C12+C24+C41+C48</f>
        <v>1575.19</v>
      </c>
      <c r="D10" s="20">
        <f t="shared" si="4"/>
        <v>1552.4587050000002</v>
      </c>
      <c r="E10" s="21">
        <f t="shared" si="4"/>
        <v>1018.4787050000001</v>
      </c>
      <c r="F10" s="21">
        <f t="shared" si="4"/>
        <v>1064.0687049999999</v>
      </c>
      <c r="G10" s="21">
        <f t="shared" si="4"/>
        <v>251.11870500000003</v>
      </c>
      <c r="H10" s="22">
        <f t="shared" si="4"/>
        <v>3886.12482</v>
      </c>
      <c r="I10" s="23">
        <f t="shared" si="4"/>
        <v>0</v>
      </c>
      <c r="J10" s="19"/>
      <c r="K10" s="20">
        <f t="shared" ref="K10:W10" si="5">K11+K12+K24+K41+K48</f>
        <v>402.89</v>
      </c>
      <c r="L10" s="21">
        <f t="shared" si="5"/>
        <v>273.75</v>
      </c>
      <c r="M10" s="21">
        <f t="shared" si="5"/>
        <v>706.53</v>
      </c>
      <c r="N10" s="21">
        <f t="shared" si="5"/>
        <v>1231.68</v>
      </c>
      <c r="O10" s="21">
        <f t="shared" si="5"/>
        <v>2614.8500000000004</v>
      </c>
      <c r="P10" s="23">
        <f t="shared" si="5"/>
        <v>0</v>
      </c>
      <c r="Q10" s="19">
        <f t="shared" si="5"/>
        <v>0</v>
      </c>
      <c r="R10" s="19">
        <f t="shared" si="5"/>
        <v>219.73810238095231</v>
      </c>
      <c r="S10" s="19">
        <f t="shared" si="5"/>
        <v>259.75476904761899</v>
      </c>
      <c r="T10" s="19">
        <f t="shared" si="5"/>
        <v>1371.964769047619</v>
      </c>
      <c r="U10" s="19">
        <f t="shared" si="5"/>
        <v>223.72726904761896</v>
      </c>
      <c r="V10" s="19">
        <f t="shared" si="5"/>
        <v>2075.184909523809</v>
      </c>
      <c r="W10" s="19">
        <f t="shared" si="5"/>
        <v>0</v>
      </c>
      <c r="X10" s="19"/>
      <c r="Y10" s="20">
        <f t="shared" ref="Y10:AD10" si="6">Y11+Y12+Y24+Y41+Y48</f>
        <v>228.79</v>
      </c>
      <c r="Z10" s="21">
        <f t="shared" si="6"/>
        <v>228.79</v>
      </c>
      <c r="AA10" s="21">
        <f t="shared" si="6"/>
        <v>228.79</v>
      </c>
      <c r="AB10" s="21">
        <f t="shared" si="6"/>
        <v>230.76</v>
      </c>
      <c r="AC10" s="21">
        <f t="shared" si="6"/>
        <v>917.13</v>
      </c>
      <c r="AD10" s="23">
        <f t="shared" si="6"/>
        <v>0</v>
      </c>
      <c r="AE10" s="19"/>
      <c r="AF10" s="19">
        <f t="shared" ref="AF10:AL10" si="7">AF11+AF12+AF24+AF41+AF48</f>
        <v>242.33</v>
      </c>
      <c r="AG10" s="19">
        <f t="shared" si="7"/>
        <v>242.33</v>
      </c>
      <c r="AH10" s="19">
        <f t="shared" si="7"/>
        <v>242.33</v>
      </c>
      <c r="AI10" s="19">
        <f t="shared" si="7"/>
        <v>242.33</v>
      </c>
      <c r="AJ10" s="19">
        <f t="shared" si="7"/>
        <v>969.32</v>
      </c>
      <c r="AK10" s="19">
        <f t="shared" si="7"/>
        <v>0</v>
      </c>
      <c r="AL10" s="19">
        <f t="shared" si="7"/>
        <v>10396.609729523811</v>
      </c>
      <c r="AN10" s="16"/>
      <c r="AP10" s="16"/>
    </row>
    <row r="11" spans="1:42" ht="15.75" customHeight="1" x14ac:dyDescent="0.3">
      <c r="A11" s="24" t="s">
        <v>23</v>
      </c>
      <c r="B11" s="25" t="s">
        <v>24</v>
      </c>
      <c r="C11" s="26"/>
      <c r="D11" s="27">
        <f>D50-D41-D24-D12</f>
        <v>80.729705000000195</v>
      </c>
      <c r="E11" s="27">
        <f>E50-E41-E24-E12</f>
        <v>131.93870500000008</v>
      </c>
      <c r="F11" s="27">
        <f>F50-F41-F24-F12</f>
        <v>103.11870499999986</v>
      </c>
      <c r="G11" s="27">
        <f>G50-G41-G24-G12</f>
        <v>209.64870500000004</v>
      </c>
      <c r="H11" s="22">
        <f>SUM(D11:G11)</f>
        <v>525.43582000000015</v>
      </c>
      <c r="I11" s="28"/>
      <c r="J11" s="26"/>
      <c r="K11" s="27">
        <v>142.25</v>
      </c>
      <c r="L11" s="27">
        <v>142.25</v>
      </c>
      <c r="M11" s="27">
        <v>142.25</v>
      </c>
      <c r="N11" s="27">
        <v>142.25</v>
      </c>
      <c r="O11" s="22">
        <f>SUM(K11:N11)</f>
        <v>569</v>
      </c>
      <c r="P11" s="28"/>
      <c r="Q11" s="26"/>
      <c r="R11" s="29">
        <f>'[2]Nusidėvėjimo skaičiavimas'!O44+R101</f>
        <v>219.73810238095231</v>
      </c>
      <c r="S11" s="29">
        <f>'[2]Nusidėvėjimo skaičiavimas'!P44+S101</f>
        <v>221.64476904761898</v>
      </c>
      <c r="T11" s="29">
        <f>'[2]Nusidėvėjimo skaičiavimas'!Q44+T101</f>
        <v>221.63476904761899</v>
      </c>
      <c r="U11" s="29">
        <f>'[2]Nusidėvėjimo skaičiavimas'!R44+U101</f>
        <v>223.72726904761896</v>
      </c>
      <c r="V11" s="22">
        <f>SUM(R11:U11)</f>
        <v>886.74490952380927</v>
      </c>
      <c r="W11" s="33"/>
      <c r="X11" s="26"/>
      <c r="Y11" s="27">
        <v>228.79</v>
      </c>
      <c r="Z11" s="27">
        <v>228.79</v>
      </c>
      <c r="AA11" s="27">
        <v>228.79</v>
      </c>
      <c r="AB11" s="22">
        <v>230.76</v>
      </c>
      <c r="AC11" s="22">
        <f>SUM(Y11:AB11)</f>
        <v>917.13</v>
      </c>
      <c r="AD11" s="28"/>
      <c r="AE11" s="26"/>
      <c r="AF11" s="27">
        <v>242.33</v>
      </c>
      <c r="AG11" s="27">
        <v>242.33</v>
      </c>
      <c r="AH11" s="27">
        <v>242.33</v>
      </c>
      <c r="AI11" s="27">
        <v>242.33</v>
      </c>
      <c r="AJ11" s="22">
        <f>SUM(AF11:AI11)</f>
        <v>969.32</v>
      </c>
      <c r="AK11" s="28"/>
      <c r="AL11" s="26">
        <f>H11+O11+V11+AC11+AJ11</f>
        <v>3867.6307295238098</v>
      </c>
      <c r="AN11" s="16"/>
      <c r="AP11" s="16"/>
    </row>
    <row r="12" spans="1:42" ht="15.75" customHeight="1" x14ac:dyDescent="0.3">
      <c r="A12" s="24" t="s">
        <v>25</v>
      </c>
      <c r="B12" s="25" t="s">
        <v>26</v>
      </c>
      <c r="C12" s="26">
        <f>SUM(C13:C23)</f>
        <v>461.92</v>
      </c>
      <c r="D12" s="27">
        <f t="shared" ref="D12:AL12" si="8">SUM(D13:D23)</f>
        <v>616.26900000000001</v>
      </c>
      <c r="E12" s="22">
        <f t="shared" si="8"/>
        <v>369.07</v>
      </c>
      <c r="F12" s="22">
        <f t="shared" si="8"/>
        <v>390.49</v>
      </c>
      <c r="G12" s="22">
        <f t="shared" si="8"/>
        <v>0</v>
      </c>
      <c r="H12" s="22">
        <f t="shared" si="8"/>
        <v>1375.829</v>
      </c>
      <c r="I12" s="22">
        <f t="shared" si="8"/>
        <v>0</v>
      </c>
      <c r="J12" s="26">
        <f t="shared" si="8"/>
        <v>0</v>
      </c>
      <c r="K12" s="27">
        <f t="shared" si="8"/>
        <v>17.64</v>
      </c>
      <c r="L12" s="22">
        <f t="shared" si="8"/>
        <v>0</v>
      </c>
      <c r="M12" s="22">
        <f t="shared" si="8"/>
        <v>14.28</v>
      </c>
      <c r="N12" s="22">
        <f t="shared" si="8"/>
        <v>287.8</v>
      </c>
      <c r="O12" s="22">
        <f t="shared" si="8"/>
        <v>319.72000000000003</v>
      </c>
      <c r="P12" s="28">
        <f t="shared" si="8"/>
        <v>0</v>
      </c>
      <c r="Q12" s="26">
        <f t="shared" si="8"/>
        <v>0</v>
      </c>
      <c r="R12" s="34">
        <f t="shared" si="8"/>
        <v>0</v>
      </c>
      <c r="S12" s="22">
        <f t="shared" si="8"/>
        <v>0</v>
      </c>
      <c r="T12" s="22">
        <f t="shared" si="8"/>
        <v>588.95000000000005</v>
      </c>
      <c r="U12" s="22">
        <f t="shared" si="8"/>
        <v>0</v>
      </c>
      <c r="V12" s="22">
        <f t="shared" si="8"/>
        <v>588.95000000000005</v>
      </c>
      <c r="W12" s="33">
        <f t="shared" si="8"/>
        <v>0</v>
      </c>
      <c r="X12" s="26">
        <f t="shared" si="8"/>
        <v>0</v>
      </c>
      <c r="Y12" s="27">
        <f>SUM(Y13:Y23)</f>
        <v>0</v>
      </c>
      <c r="Z12" s="22">
        <f t="shared" si="8"/>
        <v>0</v>
      </c>
      <c r="AA12" s="22">
        <f t="shared" si="8"/>
        <v>0</v>
      </c>
      <c r="AB12" s="22">
        <f t="shared" si="8"/>
        <v>0</v>
      </c>
      <c r="AC12" s="22">
        <f t="shared" si="8"/>
        <v>0</v>
      </c>
      <c r="AD12" s="28">
        <f t="shared" si="8"/>
        <v>0</v>
      </c>
      <c r="AE12" s="26">
        <f t="shared" si="8"/>
        <v>0</v>
      </c>
      <c r="AF12" s="27">
        <f t="shared" si="8"/>
        <v>0</v>
      </c>
      <c r="AG12" s="22">
        <f t="shared" si="8"/>
        <v>0</v>
      </c>
      <c r="AH12" s="22">
        <f t="shared" si="8"/>
        <v>0</v>
      </c>
      <c r="AI12" s="22">
        <f t="shared" si="8"/>
        <v>0</v>
      </c>
      <c r="AJ12" s="22">
        <f t="shared" si="8"/>
        <v>0</v>
      </c>
      <c r="AK12" s="28">
        <f t="shared" si="8"/>
        <v>0</v>
      </c>
      <c r="AL12" s="26">
        <f t="shared" si="8"/>
        <v>2284.4989999999998</v>
      </c>
      <c r="AN12" s="16"/>
    </row>
    <row r="13" spans="1:42" ht="33.75" customHeight="1" x14ac:dyDescent="0.3">
      <c r="A13" s="35" t="s">
        <v>27</v>
      </c>
      <c r="B13" s="36" t="s">
        <v>28</v>
      </c>
      <c r="C13" s="37">
        <v>402.46000000000004</v>
      </c>
      <c r="D13" s="38">
        <v>97.82</v>
      </c>
      <c r="E13" s="22"/>
      <c r="F13" s="22"/>
      <c r="G13" s="22"/>
      <c r="H13" s="39">
        <f>SUM(D13:G13)</f>
        <v>97.82</v>
      </c>
      <c r="I13" s="40"/>
      <c r="J13" s="37"/>
      <c r="K13" s="27"/>
      <c r="L13" s="22"/>
      <c r="M13" s="22"/>
      <c r="N13" s="22"/>
      <c r="O13" s="39">
        <f>SUM(K13:N13)</f>
        <v>0</v>
      </c>
      <c r="P13" s="28"/>
      <c r="Q13" s="37"/>
      <c r="R13" s="34"/>
      <c r="S13" s="22"/>
      <c r="T13" s="22"/>
      <c r="U13" s="22"/>
      <c r="V13" s="39">
        <f>SUM(R13:U13)</f>
        <v>0</v>
      </c>
      <c r="W13" s="33"/>
      <c r="X13" s="37"/>
      <c r="Y13" s="27"/>
      <c r="Z13" s="22"/>
      <c r="AA13" s="22"/>
      <c r="AB13" s="22"/>
      <c r="AC13" s="39">
        <f>SUM(Y13:AB13)</f>
        <v>0</v>
      </c>
      <c r="AD13" s="28"/>
      <c r="AE13" s="37"/>
      <c r="AF13" s="27"/>
      <c r="AG13" s="22"/>
      <c r="AH13" s="22"/>
      <c r="AI13" s="22"/>
      <c r="AJ13" s="39">
        <f>SUM(AF13:AI13)</f>
        <v>0</v>
      </c>
      <c r="AK13" s="28"/>
      <c r="AL13" s="37">
        <f t="shared" ref="AL13:AL49" si="9">H13+O13+V13+AC13+AJ13</f>
        <v>97.82</v>
      </c>
    </row>
    <row r="14" spans="1:42" ht="33.75" customHeight="1" x14ac:dyDescent="0.3">
      <c r="A14" s="35" t="s">
        <v>29</v>
      </c>
      <c r="B14" s="36" t="s">
        <v>30</v>
      </c>
      <c r="C14" s="37"/>
      <c r="D14" s="38">
        <v>414.9</v>
      </c>
      <c r="E14" s="39">
        <v>369.07</v>
      </c>
      <c r="F14" s="39">
        <v>369.07</v>
      </c>
      <c r="G14" s="22"/>
      <c r="H14" s="39">
        <f t="shared" ref="H14:H39" si="10">SUM(D14:G14)</f>
        <v>1153.04</v>
      </c>
      <c r="I14" s="40"/>
      <c r="J14" s="37"/>
      <c r="K14" s="27"/>
      <c r="L14" s="22"/>
      <c r="M14" s="22"/>
      <c r="N14" s="22"/>
      <c r="O14" s="39">
        <f t="shared" ref="O14:O40" si="11">SUM(K14:N14)</f>
        <v>0</v>
      </c>
      <c r="P14" s="28"/>
      <c r="Q14" s="37"/>
      <c r="R14" s="34"/>
      <c r="S14" s="22"/>
      <c r="T14" s="22"/>
      <c r="U14" s="22"/>
      <c r="V14" s="39">
        <f t="shared" ref="V14:V23" si="12">SUM(R14:U14)</f>
        <v>0</v>
      </c>
      <c r="W14" s="33"/>
      <c r="X14" s="37"/>
      <c r="Y14" s="27"/>
      <c r="Z14" s="22"/>
      <c r="AA14" s="22"/>
      <c r="AB14" s="22"/>
      <c r="AC14" s="39">
        <f t="shared" ref="AC14:AC26" si="13">SUM(Y14:AB14)</f>
        <v>0</v>
      </c>
      <c r="AD14" s="28"/>
      <c r="AE14" s="37"/>
      <c r="AF14" s="27"/>
      <c r="AG14" s="22"/>
      <c r="AH14" s="22"/>
      <c r="AI14" s="22"/>
      <c r="AJ14" s="39">
        <f t="shared" ref="AJ14:AJ23" si="14">SUM(AF14:AI14)</f>
        <v>0</v>
      </c>
      <c r="AK14" s="28"/>
      <c r="AL14" s="37">
        <f t="shared" si="9"/>
        <v>1153.04</v>
      </c>
    </row>
    <row r="15" spans="1:42" s="115" customFormat="1" ht="43.2" customHeight="1" x14ac:dyDescent="0.3">
      <c r="A15" s="35" t="s">
        <v>31</v>
      </c>
      <c r="B15" s="43" t="s">
        <v>295</v>
      </c>
      <c r="C15" s="26"/>
      <c r="D15" s="38">
        <v>0</v>
      </c>
      <c r="E15" s="39">
        <v>0</v>
      </c>
      <c r="F15" s="39">
        <v>0</v>
      </c>
      <c r="G15" s="22"/>
      <c r="H15" s="39">
        <f t="shared" si="10"/>
        <v>0</v>
      </c>
      <c r="I15" s="40"/>
      <c r="J15" s="37"/>
      <c r="K15" s="27"/>
      <c r="L15" s="39"/>
      <c r="M15" s="39"/>
      <c r="N15" s="39"/>
      <c r="O15" s="39">
        <f t="shared" si="11"/>
        <v>0</v>
      </c>
      <c r="P15" s="28"/>
      <c r="Q15" s="37"/>
      <c r="R15" s="34"/>
      <c r="S15" s="39"/>
      <c r="T15" s="39">
        <v>296</v>
      </c>
      <c r="U15" s="22"/>
      <c r="V15" s="39">
        <f t="shared" si="12"/>
        <v>296</v>
      </c>
      <c r="W15" s="33"/>
      <c r="X15" s="37"/>
      <c r="Y15" s="27"/>
      <c r="Z15" s="22"/>
      <c r="AA15" s="22"/>
      <c r="AB15" s="22"/>
      <c r="AC15" s="39">
        <f t="shared" si="13"/>
        <v>0</v>
      </c>
      <c r="AD15" s="28"/>
      <c r="AE15" s="37"/>
      <c r="AF15" s="27"/>
      <c r="AG15" s="22"/>
      <c r="AH15" s="22"/>
      <c r="AI15" s="22"/>
      <c r="AJ15" s="39">
        <f t="shared" si="14"/>
        <v>0</v>
      </c>
      <c r="AK15" s="28"/>
      <c r="AL15" s="37">
        <f t="shared" si="9"/>
        <v>296</v>
      </c>
    </row>
    <row r="16" spans="1:42" ht="34.200000000000003" customHeight="1" x14ac:dyDescent="0.3">
      <c r="A16" s="35" t="s">
        <v>33</v>
      </c>
      <c r="B16" s="41" t="s">
        <v>34</v>
      </c>
      <c r="C16" s="26"/>
      <c r="D16" s="42">
        <v>77.088999999999999</v>
      </c>
      <c r="E16" s="42"/>
      <c r="F16" s="27"/>
      <c r="G16" s="27"/>
      <c r="H16" s="39">
        <f t="shared" si="10"/>
        <v>77.088999999999999</v>
      </c>
      <c r="I16" s="40"/>
      <c r="J16" s="37"/>
      <c r="K16" s="27"/>
      <c r="L16" s="22"/>
      <c r="M16" s="22"/>
      <c r="N16" s="22"/>
      <c r="O16" s="39">
        <f t="shared" si="11"/>
        <v>0</v>
      </c>
      <c r="P16" s="28"/>
      <c r="Q16" s="37"/>
      <c r="R16" s="34"/>
      <c r="S16" s="22"/>
      <c r="T16" s="22"/>
      <c r="U16" s="22"/>
      <c r="V16" s="39">
        <f t="shared" si="12"/>
        <v>0</v>
      </c>
      <c r="W16" s="33"/>
      <c r="X16" s="37"/>
      <c r="Y16" s="27"/>
      <c r="Z16" s="22"/>
      <c r="AA16" s="22"/>
      <c r="AB16" s="22"/>
      <c r="AC16" s="39">
        <f t="shared" si="13"/>
        <v>0</v>
      </c>
      <c r="AD16" s="28"/>
      <c r="AE16" s="37"/>
      <c r="AF16" s="27"/>
      <c r="AG16" s="22"/>
      <c r="AH16" s="22"/>
      <c r="AI16" s="22"/>
      <c r="AJ16" s="39">
        <f t="shared" si="14"/>
        <v>0</v>
      </c>
      <c r="AK16" s="28"/>
      <c r="AL16" s="37">
        <f t="shared" si="9"/>
        <v>77.088999999999999</v>
      </c>
    </row>
    <row r="17" spans="1:38" ht="45.75" customHeight="1" x14ac:dyDescent="0.3">
      <c r="A17" s="35" t="s">
        <v>35</v>
      </c>
      <c r="B17" s="43" t="s">
        <v>36</v>
      </c>
      <c r="C17" s="26"/>
      <c r="D17" s="42">
        <v>26.46</v>
      </c>
      <c r="E17" s="42"/>
      <c r="F17" s="27"/>
      <c r="G17" s="27"/>
      <c r="H17" s="39">
        <f t="shared" si="10"/>
        <v>26.46</v>
      </c>
      <c r="I17" s="40"/>
      <c r="J17" s="37"/>
      <c r="K17" s="42">
        <v>17.64</v>
      </c>
      <c r="L17" s="22"/>
      <c r="M17" s="22"/>
      <c r="N17" s="22"/>
      <c r="O17" s="39">
        <f t="shared" si="11"/>
        <v>17.64</v>
      </c>
      <c r="P17" s="28"/>
      <c r="Q17" s="37"/>
      <c r="R17" s="34"/>
      <c r="S17" s="22"/>
      <c r="T17" s="22"/>
      <c r="U17" s="22"/>
      <c r="V17" s="39">
        <f t="shared" si="12"/>
        <v>0</v>
      </c>
      <c r="W17" s="33"/>
      <c r="X17" s="37"/>
      <c r="Y17" s="27"/>
      <c r="Z17" s="22"/>
      <c r="AA17" s="22"/>
      <c r="AB17" s="22"/>
      <c r="AC17" s="39">
        <f t="shared" si="13"/>
        <v>0</v>
      </c>
      <c r="AD17" s="28"/>
      <c r="AE17" s="37"/>
      <c r="AF17" s="27"/>
      <c r="AG17" s="22"/>
      <c r="AH17" s="22"/>
      <c r="AI17" s="22"/>
      <c r="AJ17" s="39">
        <f t="shared" si="14"/>
        <v>0</v>
      </c>
      <c r="AK17" s="28"/>
      <c r="AL17" s="37">
        <f t="shared" si="9"/>
        <v>44.1</v>
      </c>
    </row>
    <row r="18" spans="1:38" ht="48.75" customHeight="1" x14ac:dyDescent="0.3">
      <c r="A18" s="35" t="s">
        <v>37</v>
      </c>
      <c r="B18" s="36" t="s">
        <v>38</v>
      </c>
      <c r="C18" s="26"/>
      <c r="D18" s="27"/>
      <c r="E18" s="42"/>
      <c r="F18" s="42">
        <v>21.42</v>
      </c>
      <c r="G18" s="42"/>
      <c r="H18" s="39">
        <f t="shared" si="10"/>
        <v>21.42</v>
      </c>
      <c r="I18" s="40"/>
      <c r="J18" s="37"/>
      <c r="K18" s="42"/>
      <c r="L18" s="39"/>
      <c r="M18" s="39">
        <v>14.28</v>
      </c>
      <c r="N18" s="22"/>
      <c r="O18" s="39">
        <f t="shared" si="11"/>
        <v>14.28</v>
      </c>
      <c r="P18" s="28"/>
      <c r="Q18" s="37"/>
      <c r="R18" s="34"/>
      <c r="S18" s="22"/>
      <c r="T18" s="22"/>
      <c r="U18" s="22"/>
      <c r="V18" s="39">
        <f t="shared" si="12"/>
        <v>0</v>
      </c>
      <c r="W18" s="33"/>
      <c r="X18" s="37"/>
      <c r="Y18" s="27"/>
      <c r="Z18" s="22"/>
      <c r="AA18" s="22"/>
      <c r="AB18" s="22"/>
      <c r="AC18" s="39">
        <f t="shared" si="13"/>
        <v>0</v>
      </c>
      <c r="AD18" s="28"/>
      <c r="AE18" s="37"/>
      <c r="AF18" s="27"/>
      <c r="AG18" s="22"/>
      <c r="AH18" s="22"/>
      <c r="AI18" s="22"/>
      <c r="AJ18" s="39">
        <f t="shared" si="14"/>
        <v>0</v>
      </c>
      <c r="AK18" s="28"/>
      <c r="AL18" s="37">
        <f t="shared" si="9"/>
        <v>35.700000000000003</v>
      </c>
    </row>
    <row r="19" spans="1:38" ht="25.5" customHeight="1" x14ac:dyDescent="0.3">
      <c r="A19" s="35" t="s">
        <v>39</v>
      </c>
      <c r="B19" s="44" t="s">
        <v>40</v>
      </c>
      <c r="C19" s="37">
        <v>59.46</v>
      </c>
      <c r="D19" s="27"/>
      <c r="E19" s="42"/>
      <c r="F19" s="42"/>
      <c r="G19" s="42"/>
      <c r="H19" s="39">
        <f t="shared" si="10"/>
        <v>0</v>
      </c>
      <c r="I19" s="40"/>
      <c r="J19" s="37"/>
      <c r="K19" s="42"/>
      <c r="L19" s="39"/>
      <c r="M19" s="39"/>
      <c r="N19" s="22"/>
      <c r="O19" s="39">
        <f t="shared" si="11"/>
        <v>0</v>
      </c>
      <c r="P19" s="28"/>
      <c r="Q19" s="37"/>
      <c r="R19" s="34"/>
      <c r="S19" s="22"/>
      <c r="T19" s="22"/>
      <c r="U19" s="22"/>
      <c r="V19" s="39">
        <f t="shared" si="12"/>
        <v>0</v>
      </c>
      <c r="W19" s="33"/>
      <c r="X19" s="37"/>
      <c r="Y19" s="27"/>
      <c r="Z19" s="22"/>
      <c r="AA19" s="22"/>
      <c r="AB19" s="22"/>
      <c r="AC19" s="39">
        <f t="shared" si="13"/>
        <v>0</v>
      </c>
      <c r="AD19" s="28"/>
      <c r="AE19" s="37"/>
      <c r="AF19" s="27"/>
      <c r="AG19" s="22"/>
      <c r="AH19" s="22"/>
      <c r="AI19" s="22"/>
      <c r="AJ19" s="39">
        <f t="shared" si="14"/>
        <v>0</v>
      </c>
      <c r="AK19" s="28"/>
      <c r="AL19" s="37">
        <f t="shared" si="9"/>
        <v>0</v>
      </c>
    </row>
    <row r="20" spans="1:38" ht="25.5" customHeight="1" x14ac:dyDescent="0.3">
      <c r="A20" s="35" t="s">
        <v>41</v>
      </c>
      <c r="B20" s="45" t="s">
        <v>42</v>
      </c>
      <c r="C20" s="37"/>
      <c r="D20" s="27"/>
      <c r="E20" s="42"/>
      <c r="F20" s="42"/>
      <c r="G20" s="42"/>
      <c r="H20" s="39">
        <f>SUM(D20:G20)</f>
        <v>0</v>
      </c>
      <c r="I20" s="40"/>
      <c r="J20" s="37"/>
      <c r="K20" s="42"/>
      <c r="L20" s="39"/>
      <c r="M20" s="39"/>
      <c r="N20" s="39">
        <v>145</v>
      </c>
      <c r="O20" s="39">
        <f>SUM(K20:N20)</f>
        <v>145</v>
      </c>
      <c r="P20" s="28"/>
      <c r="Q20" s="37"/>
      <c r="R20" s="34"/>
      <c r="S20" s="22"/>
      <c r="T20" s="22"/>
      <c r="U20" s="22"/>
      <c r="V20" s="39">
        <f t="shared" si="12"/>
        <v>0</v>
      </c>
      <c r="W20" s="33"/>
      <c r="X20" s="37"/>
      <c r="Y20" s="27"/>
      <c r="Z20" s="22"/>
      <c r="AA20" s="22"/>
      <c r="AB20" s="22"/>
      <c r="AC20" s="39">
        <f t="shared" si="13"/>
        <v>0</v>
      </c>
      <c r="AD20" s="28"/>
      <c r="AE20" s="37"/>
      <c r="AF20" s="27"/>
      <c r="AG20" s="22"/>
      <c r="AH20" s="22"/>
      <c r="AI20" s="22"/>
      <c r="AJ20" s="39">
        <f t="shared" si="14"/>
        <v>0</v>
      </c>
      <c r="AK20" s="28"/>
      <c r="AL20" s="37">
        <f t="shared" si="9"/>
        <v>145</v>
      </c>
    </row>
    <row r="21" spans="1:38" ht="25.5" customHeight="1" x14ac:dyDescent="0.3">
      <c r="A21" s="35" t="s">
        <v>43</v>
      </c>
      <c r="B21" s="45" t="s">
        <v>44</v>
      </c>
      <c r="C21" s="37"/>
      <c r="D21" s="27"/>
      <c r="E21" s="42"/>
      <c r="F21" s="42"/>
      <c r="G21" s="42"/>
      <c r="H21" s="39">
        <f>SUM(D21:G21)</f>
        <v>0</v>
      </c>
      <c r="I21" s="40"/>
      <c r="J21" s="37"/>
      <c r="K21" s="42"/>
      <c r="L21" s="39"/>
      <c r="M21" s="39"/>
      <c r="N21" s="39">
        <v>142.80000000000001</v>
      </c>
      <c r="O21" s="39">
        <f>SUM(K21:N21)</f>
        <v>142.80000000000001</v>
      </c>
      <c r="P21" s="28"/>
      <c r="Q21" s="37"/>
      <c r="R21" s="34"/>
      <c r="S21" s="22"/>
      <c r="T21" s="22"/>
      <c r="U21" s="22"/>
      <c r="V21" s="39">
        <f t="shared" si="12"/>
        <v>0</v>
      </c>
      <c r="W21" s="33"/>
      <c r="X21" s="37"/>
      <c r="Y21" s="27"/>
      <c r="Z21" s="22"/>
      <c r="AA21" s="22"/>
      <c r="AB21" s="22"/>
      <c r="AC21" s="39">
        <f t="shared" si="13"/>
        <v>0</v>
      </c>
      <c r="AD21" s="28"/>
      <c r="AE21" s="37"/>
      <c r="AF21" s="27"/>
      <c r="AG21" s="22"/>
      <c r="AH21" s="22"/>
      <c r="AI21" s="22"/>
      <c r="AJ21" s="39">
        <f t="shared" si="14"/>
        <v>0</v>
      </c>
      <c r="AK21" s="28"/>
      <c r="AL21" s="37">
        <f t="shared" si="9"/>
        <v>142.80000000000001</v>
      </c>
    </row>
    <row r="22" spans="1:38" ht="25.5" customHeight="1" x14ac:dyDescent="0.3">
      <c r="A22" s="35" t="s">
        <v>45</v>
      </c>
      <c r="B22" s="45" t="s">
        <v>46</v>
      </c>
      <c r="C22" s="37"/>
      <c r="D22" s="27"/>
      <c r="E22" s="42"/>
      <c r="F22" s="42"/>
      <c r="G22" s="42"/>
      <c r="H22" s="39">
        <f t="shared" si="10"/>
        <v>0</v>
      </c>
      <c r="I22" s="40"/>
      <c r="J22" s="37"/>
      <c r="K22" s="42"/>
      <c r="L22" s="39"/>
      <c r="M22" s="39"/>
      <c r="N22" s="22"/>
      <c r="O22" s="39">
        <f t="shared" si="11"/>
        <v>0</v>
      </c>
      <c r="P22" s="28"/>
      <c r="Q22" s="37"/>
      <c r="R22" s="34"/>
      <c r="S22" s="22"/>
      <c r="T22" s="39">
        <v>145</v>
      </c>
      <c r="U22" s="22"/>
      <c r="V22" s="39">
        <f t="shared" si="12"/>
        <v>145</v>
      </c>
      <c r="W22" s="33"/>
      <c r="X22" s="37"/>
      <c r="Y22" s="27"/>
      <c r="Z22" s="22"/>
      <c r="AA22" s="22"/>
      <c r="AB22" s="22"/>
      <c r="AC22" s="39">
        <f t="shared" si="13"/>
        <v>0</v>
      </c>
      <c r="AD22" s="28"/>
      <c r="AE22" s="37"/>
      <c r="AF22" s="27"/>
      <c r="AG22" s="22"/>
      <c r="AH22" s="22"/>
      <c r="AI22" s="22"/>
      <c r="AJ22" s="39">
        <f t="shared" si="14"/>
        <v>0</v>
      </c>
      <c r="AK22" s="28"/>
      <c r="AL22" s="37">
        <f t="shared" si="9"/>
        <v>145</v>
      </c>
    </row>
    <row r="23" spans="1:38" ht="25.5" customHeight="1" x14ac:dyDescent="0.3">
      <c r="A23" s="35" t="s">
        <v>47</v>
      </c>
      <c r="B23" s="45" t="s">
        <v>48</v>
      </c>
      <c r="C23" s="37"/>
      <c r="D23" s="27"/>
      <c r="E23" s="42"/>
      <c r="F23" s="42"/>
      <c r="G23" s="42"/>
      <c r="H23" s="39">
        <f t="shared" si="10"/>
        <v>0</v>
      </c>
      <c r="I23" s="40"/>
      <c r="J23" s="37"/>
      <c r="K23" s="42"/>
      <c r="L23" s="39"/>
      <c r="M23" s="39"/>
      <c r="N23" s="22"/>
      <c r="O23" s="39">
        <f t="shared" si="11"/>
        <v>0</v>
      </c>
      <c r="P23" s="28"/>
      <c r="Q23" s="37"/>
      <c r="R23" s="34"/>
      <c r="S23" s="22"/>
      <c r="T23" s="39">
        <v>147.94999999999999</v>
      </c>
      <c r="U23" s="22"/>
      <c r="V23" s="39">
        <f t="shared" si="12"/>
        <v>147.94999999999999</v>
      </c>
      <c r="W23" s="33"/>
      <c r="X23" s="37"/>
      <c r="Y23" s="27"/>
      <c r="Z23" s="22"/>
      <c r="AA23" s="22"/>
      <c r="AB23" s="22"/>
      <c r="AC23" s="39">
        <f t="shared" si="13"/>
        <v>0</v>
      </c>
      <c r="AD23" s="28"/>
      <c r="AE23" s="37"/>
      <c r="AF23" s="27"/>
      <c r="AG23" s="22"/>
      <c r="AH23" s="22"/>
      <c r="AI23" s="22"/>
      <c r="AJ23" s="39">
        <f t="shared" si="14"/>
        <v>0</v>
      </c>
      <c r="AK23" s="28"/>
      <c r="AL23" s="37">
        <f t="shared" si="9"/>
        <v>147.94999999999999</v>
      </c>
    </row>
    <row r="24" spans="1:38" ht="15.75" customHeight="1" x14ac:dyDescent="0.3">
      <c r="A24" s="24" t="s">
        <v>49</v>
      </c>
      <c r="B24" s="25" t="s">
        <v>50</v>
      </c>
      <c r="C24" s="26"/>
      <c r="D24" s="27">
        <f>SUM(D25:D40)</f>
        <v>0</v>
      </c>
      <c r="E24" s="27">
        <f t="shared" ref="E24:AL24" si="15">SUM(E25:E40)</f>
        <v>0</v>
      </c>
      <c r="F24" s="27">
        <f t="shared" si="15"/>
        <v>53</v>
      </c>
      <c r="G24" s="27">
        <f t="shared" si="15"/>
        <v>41.47</v>
      </c>
      <c r="H24" s="22">
        <f t="shared" si="15"/>
        <v>94.47</v>
      </c>
      <c r="I24" s="40">
        <f t="shared" si="15"/>
        <v>0</v>
      </c>
      <c r="J24" s="37">
        <f t="shared" si="15"/>
        <v>0</v>
      </c>
      <c r="K24" s="27">
        <f t="shared" si="15"/>
        <v>243</v>
      </c>
      <c r="L24" s="22">
        <f t="shared" si="15"/>
        <v>131.5</v>
      </c>
      <c r="M24" s="22">
        <f t="shared" si="15"/>
        <v>415</v>
      </c>
      <c r="N24" s="22">
        <f t="shared" si="15"/>
        <v>483.83000000000004</v>
      </c>
      <c r="O24" s="22">
        <f t="shared" si="15"/>
        <v>1273.33</v>
      </c>
      <c r="P24" s="28">
        <f t="shared" si="15"/>
        <v>0</v>
      </c>
      <c r="Q24" s="26">
        <f t="shared" si="15"/>
        <v>0</v>
      </c>
      <c r="R24" s="34">
        <f t="shared" si="15"/>
        <v>0</v>
      </c>
      <c r="S24" s="22">
        <f t="shared" si="15"/>
        <v>38.11</v>
      </c>
      <c r="T24" s="22">
        <f t="shared" si="15"/>
        <v>268.43</v>
      </c>
      <c r="U24" s="22">
        <f t="shared" si="15"/>
        <v>0</v>
      </c>
      <c r="V24" s="22">
        <f t="shared" si="15"/>
        <v>306.54000000000002</v>
      </c>
      <c r="W24" s="33">
        <f t="shared" si="15"/>
        <v>0</v>
      </c>
      <c r="X24" s="26">
        <f t="shared" si="15"/>
        <v>0</v>
      </c>
      <c r="Y24" s="27">
        <f t="shared" si="15"/>
        <v>0</v>
      </c>
      <c r="Z24" s="22">
        <f t="shared" si="15"/>
        <v>0</v>
      </c>
      <c r="AA24" s="22">
        <f t="shared" si="15"/>
        <v>0</v>
      </c>
      <c r="AB24" s="22">
        <f t="shared" si="15"/>
        <v>0</v>
      </c>
      <c r="AC24" s="22">
        <f t="shared" si="15"/>
        <v>0</v>
      </c>
      <c r="AD24" s="28">
        <f t="shared" si="15"/>
        <v>0</v>
      </c>
      <c r="AE24" s="26">
        <f t="shared" si="15"/>
        <v>0</v>
      </c>
      <c r="AF24" s="27">
        <f t="shared" si="15"/>
        <v>0</v>
      </c>
      <c r="AG24" s="22">
        <f t="shared" si="15"/>
        <v>0</v>
      </c>
      <c r="AH24" s="22">
        <f t="shared" si="15"/>
        <v>0</v>
      </c>
      <c r="AI24" s="22">
        <f t="shared" si="15"/>
        <v>0</v>
      </c>
      <c r="AJ24" s="22">
        <f t="shared" si="15"/>
        <v>0</v>
      </c>
      <c r="AK24" s="28">
        <f t="shared" si="15"/>
        <v>0</v>
      </c>
      <c r="AL24" s="26">
        <f t="shared" si="15"/>
        <v>1608.34</v>
      </c>
    </row>
    <row r="25" spans="1:38" ht="15.75" customHeight="1" x14ac:dyDescent="0.3">
      <c r="A25" s="35" t="s">
        <v>51</v>
      </c>
      <c r="B25" s="46" t="s">
        <v>52</v>
      </c>
      <c r="C25" s="26"/>
      <c r="D25" s="27"/>
      <c r="E25" s="39"/>
      <c r="F25" s="39"/>
      <c r="G25" s="22"/>
      <c r="H25" s="39"/>
      <c r="I25" s="40"/>
      <c r="J25" s="37"/>
      <c r="K25" s="27"/>
      <c r="L25" s="22"/>
      <c r="M25" s="39"/>
      <c r="N25" s="39">
        <v>90</v>
      </c>
      <c r="O25" s="39">
        <f t="shared" si="11"/>
        <v>90</v>
      </c>
      <c r="P25" s="28"/>
      <c r="Q25" s="37"/>
      <c r="R25" s="34"/>
      <c r="S25" s="22"/>
      <c r="T25" s="22"/>
      <c r="U25" s="22"/>
      <c r="V25" s="39">
        <f>SUM(R25:U25)</f>
        <v>0</v>
      </c>
      <c r="W25" s="33"/>
      <c r="X25" s="37"/>
      <c r="Y25" s="27"/>
      <c r="Z25" s="22"/>
      <c r="AA25" s="22"/>
      <c r="AB25" s="22"/>
      <c r="AC25" s="39">
        <f t="shared" si="13"/>
        <v>0</v>
      </c>
      <c r="AD25" s="28"/>
      <c r="AE25" s="37"/>
      <c r="AF25" s="27"/>
      <c r="AG25" s="22"/>
      <c r="AH25" s="22"/>
      <c r="AI25" s="22"/>
      <c r="AJ25" s="39"/>
      <c r="AK25" s="28"/>
      <c r="AL25" s="37">
        <f t="shared" si="9"/>
        <v>90</v>
      </c>
    </row>
    <row r="26" spans="1:38" ht="15.75" customHeight="1" x14ac:dyDescent="0.3">
      <c r="A26" s="35" t="s">
        <v>54</v>
      </c>
      <c r="B26" s="47" t="s">
        <v>55</v>
      </c>
      <c r="C26" s="26"/>
      <c r="D26" s="27"/>
      <c r="E26" s="39"/>
      <c r="F26" s="39"/>
      <c r="G26" s="22"/>
      <c r="H26" s="39"/>
      <c r="I26" s="40"/>
      <c r="J26" s="37"/>
      <c r="K26" s="27"/>
      <c r="L26" s="22"/>
      <c r="M26" s="39"/>
      <c r="N26" s="39">
        <v>95</v>
      </c>
      <c r="O26" s="39">
        <f t="shared" si="11"/>
        <v>95</v>
      </c>
      <c r="P26" s="28"/>
      <c r="Q26" s="37"/>
      <c r="R26" s="34"/>
      <c r="S26" s="22"/>
      <c r="T26" s="22"/>
      <c r="U26" s="22"/>
      <c r="V26" s="39">
        <f t="shared" ref="V26:V49" si="16">SUM(R26:U26)</f>
        <v>0</v>
      </c>
      <c r="W26" s="33"/>
      <c r="X26" s="37"/>
      <c r="Y26" s="27"/>
      <c r="Z26" s="22"/>
      <c r="AA26" s="22"/>
      <c r="AB26" s="22"/>
      <c r="AC26" s="39">
        <f t="shared" si="13"/>
        <v>0</v>
      </c>
      <c r="AD26" s="28"/>
      <c r="AE26" s="37"/>
      <c r="AF26" s="27"/>
      <c r="AG26" s="22"/>
      <c r="AH26" s="22"/>
      <c r="AI26" s="22"/>
      <c r="AJ26" s="39"/>
      <c r="AK26" s="28"/>
      <c r="AL26" s="37">
        <f t="shared" si="9"/>
        <v>95</v>
      </c>
    </row>
    <row r="27" spans="1:38" ht="36.75" customHeight="1" x14ac:dyDescent="0.3">
      <c r="A27" s="35" t="s">
        <v>56</v>
      </c>
      <c r="B27" s="45" t="s">
        <v>57</v>
      </c>
      <c r="C27" s="26"/>
      <c r="D27" s="27"/>
      <c r="E27" s="39"/>
      <c r="F27" s="39"/>
      <c r="G27" s="22"/>
      <c r="H27" s="39">
        <f t="shared" si="10"/>
        <v>0</v>
      </c>
      <c r="I27" s="40"/>
      <c r="J27" s="37"/>
      <c r="K27" s="42">
        <v>43</v>
      </c>
      <c r="L27" s="22"/>
      <c r="M27" s="22"/>
      <c r="N27" s="22"/>
      <c r="O27" s="39">
        <f t="shared" si="11"/>
        <v>43</v>
      </c>
      <c r="P27" s="28"/>
      <c r="Q27" s="37"/>
      <c r="R27" s="34"/>
      <c r="S27" s="22"/>
      <c r="T27" s="22"/>
      <c r="U27" s="22"/>
      <c r="V27" s="39">
        <f t="shared" si="16"/>
        <v>0</v>
      </c>
      <c r="W27" s="33"/>
      <c r="X27" s="37"/>
      <c r="Y27" s="27"/>
      <c r="Z27" s="22"/>
      <c r="AA27" s="22"/>
      <c r="AB27" s="22"/>
      <c r="AC27" s="39"/>
      <c r="AD27" s="28"/>
      <c r="AE27" s="37"/>
      <c r="AF27" s="27"/>
      <c r="AG27" s="22"/>
      <c r="AH27" s="22"/>
      <c r="AI27" s="22"/>
      <c r="AJ27" s="39"/>
      <c r="AK27" s="28"/>
      <c r="AL27" s="37">
        <f t="shared" si="9"/>
        <v>43</v>
      </c>
    </row>
    <row r="28" spans="1:38" ht="32.25" customHeight="1" x14ac:dyDescent="0.3">
      <c r="A28" s="35" t="s">
        <v>58</v>
      </c>
      <c r="B28" s="36" t="s">
        <v>59</v>
      </c>
      <c r="C28" s="26"/>
      <c r="D28" s="27"/>
      <c r="E28" s="39"/>
      <c r="F28" s="39"/>
      <c r="G28" s="39"/>
      <c r="H28" s="39">
        <f t="shared" si="10"/>
        <v>0</v>
      </c>
      <c r="I28" s="40"/>
      <c r="J28" s="37"/>
      <c r="K28" s="42"/>
      <c r="L28" s="39">
        <v>60.5</v>
      </c>
      <c r="M28" s="22"/>
      <c r="N28" s="22"/>
      <c r="O28" s="39">
        <f t="shared" si="11"/>
        <v>60.5</v>
      </c>
      <c r="P28" s="28"/>
      <c r="Q28" s="37"/>
      <c r="R28" s="34"/>
      <c r="S28" s="22"/>
      <c r="T28" s="22"/>
      <c r="U28" s="22"/>
      <c r="V28" s="39">
        <f t="shared" si="16"/>
        <v>0</v>
      </c>
      <c r="W28" s="33"/>
      <c r="X28" s="37"/>
      <c r="Y28" s="27"/>
      <c r="Z28" s="22"/>
      <c r="AA28" s="22"/>
      <c r="AB28" s="22"/>
      <c r="AC28" s="39">
        <f t="shared" ref="AC28:AC34" si="17">SUM(Y28:AB28)</f>
        <v>0</v>
      </c>
      <c r="AD28" s="28"/>
      <c r="AE28" s="37"/>
      <c r="AF28" s="27"/>
      <c r="AG28" s="22"/>
      <c r="AH28" s="22"/>
      <c r="AI28" s="22"/>
      <c r="AJ28" s="39"/>
      <c r="AK28" s="28"/>
      <c r="AL28" s="37">
        <f t="shared" si="9"/>
        <v>60.5</v>
      </c>
    </row>
    <row r="29" spans="1:38" ht="15.75" customHeight="1" x14ac:dyDescent="0.3">
      <c r="A29" s="35" t="s">
        <v>60</v>
      </c>
      <c r="B29" s="48" t="s">
        <v>61</v>
      </c>
      <c r="C29" s="26"/>
      <c r="D29" s="27"/>
      <c r="E29" s="39"/>
      <c r="F29" s="39"/>
      <c r="G29" s="39"/>
      <c r="H29" s="39">
        <f t="shared" si="10"/>
        <v>0</v>
      </c>
      <c r="I29" s="40"/>
      <c r="J29" s="37"/>
      <c r="K29" s="27"/>
      <c r="L29" s="22"/>
      <c r="M29" s="22"/>
      <c r="N29" s="22"/>
      <c r="O29" s="39">
        <f t="shared" si="11"/>
        <v>0</v>
      </c>
      <c r="P29" s="28"/>
      <c r="Q29" s="37"/>
      <c r="R29" s="34"/>
      <c r="S29" s="39">
        <v>33.11</v>
      </c>
      <c r="T29" s="22"/>
      <c r="U29" s="22"/>
      <c r="V29" s="39">
        <f t="shared" si="16"/>
        <v>33.11</v>
      </c>
      <c r="W29" s="33"/>
      <c r="X29" s="37"/>
      <c r="Y29" s="27"/>
      <c r="Z29" s="22"/>
      <c r="AA29" s="22"/>
      <c r="AB29" s="22"/>
      <c r="AC29" s="39">
        <f t="shared" si="17"/>
        <v>0</v>
      </c>
      <c r="AD29" s="28"/>
      <c r="AE29" s="37"/>
      <c r="AF29" s="27"/>
      <c r="AG29" s="22"/>
      <c r="AH29" s="22"/>
      <c r="AI29" s="22"/>
      <c r="AJ29" s="39"/>
      <c r="AK29" s="28"/>
      <c r="AL29" s="37">
        <f t="shared" si="9"/>
        <v>33.11</v>
      </c>
    </row>
    <row r="30" spans="1:38" ht="26.25" customHeight="1" x14ac:dyDescent="0.3">
      <c r="A30" s="35" t="s">
        <v>62</v>
      </c>
      <c r="B30" s="36" t="s">
        <v>63</v>
      </c>
      <c r="C30" s="26"/>
      <c r="D30" s="27"/>
      <c r="E30" s="39"/>
      <c r="F30" s="39">
        <v>53</v>
      </c>
      <c r="G30" s="22"/>
      <c r="H30" s="39">
        <f t="shared" si="10"/>
        <v>53</v>
      </c>
      <c r="I30" s="40"/>
      <c r="J30" s="37"/>
      <c r="K30" s="27"/>
      <c r="L30" s="22"/>
      <c r="M30" s="22"/>
      <c r="N30" s="22"/>
      <c r="O30" s="39">
        <f t="shared" si="11"/>
        <v>0</v>
      </c>
      <c r="P30" s="28"/>
      <c r="Q30" s="37"/>
      <c r="R30" s="34"/>
      <c r="S30" s="22"/>
      <c r="T30" s="22"/>
      <c r="U30" s="22"/>
      <c r="V30" s="39">
        <f t="shared" si="16"/>
        <v>0</v>
      </c>
      <c r="W30" s="33"/>
      <c r="X30" s="37"/>
      <c r="Y30" s="27"/>
      <c r="Z30" s="22"/>
      <c r="AA30" s="22"/>
      <c r="AB30" s="22"/>
      <c r="AC30" s="39">
        <f t="shared" si="17"/>
        <v>0</v>
      </c>
      <c r="AD30" s="28"/>
      <c r="AE30" s="37"/>
      <c r="AF30" s="27"/>
      <c r="AG30" s="22"/>
      <c r="AH30" s="22"/>
      <c r="AI30" s="22"/>
      <c r="AJ30" s="39"/>
      <c r="AK30" s="28"/>
      <c r="AL30" s="37">
        <f t="shared" si="9"/>
        <v>53</v>
      </c>
    </row>
    <row r="31" spans="1:38" ht="15.75" customHeight="1" x14ac:dyDescent="0.3">
      <c r="A31" s="35" t="s">
        <v>64</v>
      </c>
      <c r="B31" s="48" t="s">
        <v>65</v>
      </c>
      <c r="C31" s="26"/>
      <c r="D31" s="27"/>
      <c r="E31" s="39"/>
      <c r="F31" s="39"/>
      <c r="G31" s="39">
        <v>21.22</v>
      </c>
      <c r="H31" s="39">
        <f t="shared" si="10"/>
        <v>21.22</v>
      </c>
      <c r="I31" s="40"/>
      <c r="J31" s="37"/>
      <c r="K31" s="27"/>
      <c r="L31" s="22"/>
      <c r="M31" s="22"/>
      <c r="N31" s="22"/>
      <c r="O31" s="39">
        <f t="shared" si="11"/>
        <v>0</v>
      </c>
      <c r="P31" s="28"/>
      <c r="Q31" s="37"/>
      <c r="R31" s="34"/>
      <c r="S31" s="22"/>
      <c r="T31" s="22"/>
      <c r="U31" s="22"/>
      <c r="V31" s="39">
        <f t="shared" si="16"/>
        <v>0</v>
      </c>
      <c r="W31" s="33"/>
      <c r="X31" s="37"/>
      <c r="Y31" s="27"/>
      <c r="Z31" s="22"/>
      <c r="AA31" s="22"/>
      <c r="AB31" s="22"/>
      <c r="AC31" s="39">
        <f t="shared" si="17"/>
        <v>0</v>
      </c>
      <c r="AD31" s="28"/>
      <c r="AE31" s="37"/>
      <c r="AF31" s="27"/>
      <c r="AG31" s="22"/>
      <c r="AH31" s="22"/>
      <c r="AI31" s="22"/>
      <c r="AJ31" s="39"/>
      <c r="AK31" s="28"/>
      <c r="AL31" s="37">
        <f t="shared" si="9"/>
        <v>21.22</v>
      </c>
    </row>
    <row r="32" spans="1:38" ht="37.5" customHeight="1" x14ac:dyDescent="0.3">
      <c r="A32" s="35" t="s">
        <v>66</v>
      </c>
      <c r="B32" s="36" t="s">
        <v>67</v>
      </c>
      <c r="C32" s="26"/>
      <c r="D32" s="27"/>
      <c r="E32" s="39"/>
      <c r="F32" s="39"/>
      <c r="G32" s="22"/>
      <c r="H32" s="39">
        <f t="shared" si="10"/>
        <v>0</v>
      </c>
      <c r="I32" s="40"/>
      <c r="J32" s="37"/>
      <c r="K32" s="27"/>
      <c r="L32" s="22"/>
      <c r="M32" s="39"/>
      <c r="N32" s="22"/>
      <c r="O32" s="39">
        <f t="shared" si="11"/>
        <v>0</v>
      </c>
      <c r="P32" s="28"/>
      <c r="Q32" s="37"/>
      <c r="R32" s="34"/>
      <c r="S32" s="22"/>
      <c r="T32" s="39">
        <v>148.13</v>
      </c>
      <c r="U32" s="22"/>
      <c r="V32" s="39">
        <f t="shared" si="16"/>
        <v>148.13</v>
      </c>
      <c r="W32" s="33"/>
      <c r="X32" s="37"/>
      <c r="Y32" s="27"/>
      <c r="Z32" s="22"/>
      <c r="AA32" s="39"/>
      <c r="AB32" s="22"/>
      <c r="AC32" s="39">
        <f t="shared" si="17"/>
        <v>0</v>
      </c>
      <c r="AD32" s="28"/>
      <c r="AE32" s="37"/>
      <c r="AF32" s="27"/>
      <c r="AG32" s="22"/>
      <c r="AH32" s="22"/>
      <c r="AI32" s="22"/>
      <c r="AJ32" s="39"/>
      <c r="AK32" s="28"/>
      <c r="AL32" s="37">
        <f t="shared" si="9"/>
        <v>148.13</v>
      </c>
    </row>
    <row r="33" spans="1:38" ht="49.5" customHeight="1" x14ac:dyDescent="0.3">
      <c r="A33" s="35" t="s">
        <v>68</v>
      </c>
      <c r="B33" s="36" t="s">
        <v>69</v>
      </c>
      <c r="C33" s="26"/>
      <c r="D33" s="27"/>
      <c r="E33" s="39"/>
      <c r="F33" s="39"/>
      <c r="G33" s="22"/>
      <c r="H33" s="39">
        <f t="shared" si="10"/>
        <v>0</v>
      </c>
      <c r="I33" s="40"/>
      <c r="J33" s="37"/>
      <c r="K33" s="27"/>
      <c r="L33" s="22"/>
      <c r="M33" s="22"/>
      <c r="N33" s="39">
        <v>150</v>
      </c>
      <c r="O33" s="39">
        <f t="shared" si="11"/>
        <v>150</v>
      </c>
      <c r="P33" s="28"/>
      <c r="Q33" s="37"/>
      <c r="R33" s="34"/>
      <c r="S33" s="22"/>
      <c r="T33" s="22"/>
      <c r="U33" s="22"/>
      <c r="V33" s="39">
        <f t="shared" si="16"/>
        <v>0</v>
      </c>
      <c r="W33" s="33"/>
      <c r="X33" s="37"/>
      <c r="Y33" s="27"/>
      <c r="Z33" s="22"/>
      <c r="AA33" s="22"/>
      <c r="AB33" s="39"/>
      <c r="AC33" s="39">
        <f t="shared" si="17"/>
        <v>0</v>
      </c>
      <c r="AD33" s="28"/>
      <c r="AE33" s="37"/>
      <c r="AF33" s="27"/>
      <c r="AG33" s="22"/>
      <c r="AH33" s="22"/>
      <c r="AI33" s="22"/>
      <c r="AJ33" s="39"/>
      <c r="AK33" s="28"/>
      <c r="AL33" s="37">
        <f t="shared" si="9"/>
        <v>150</v>
      </c>
    </row>
    <row r="34" spans="1:38" ht="32.25" customHeight="1" x14ac:dyDescent="0.3">
      <c r="A34" s="35" t="s">
        <v>70</v>
      </c>
      <c r="B34" s="36" t="s">
        <v>71</v>
      </c>
      <c r="C34" s="26"/>
      <c r="D34" s="27"/>
      <c r="E34" s="39"/>
      <c r="F34" s="39"/>
      <c r="G34" s="22"/>
      <c r="H34" s="39">
        <f t="shared" si="10"/>
        <v>0</v>
      </c>
      <c r="I34" s="40"/>
      <c r="J34" s="37"/>
      <c r="K34" s="27"/>
      <c r="L34" s="22"/>
      <c r="M34" s="22"/>
      <c r="N34" s="39">
        <v>148.83000000000001</v>
      </c>
      <c r="O34" s="39">
        <f t="shared" si="11"/>
        <v>148.83000000000001</v>
      </c>
      <c r="P34" s="28"/>
      <c r="Q34" s="37"/>
      <c r="R34" s="34"/>
      <c r="S34" s="22"/>
      <c r="T34" s="22"/>
      <c r="U34" s="22"/>
      <c r="V34" s="39">
        <f t="shared" si="16"/>
        <v>0</v>
      </c>
      <c r="W34" s="33"/>
      <c r="X34" s="37"/>
      <c r="Y34" s="27"/>
      <c r="Z34" s="22"/>
      <c r="AA34" s="22"/>
      <c r="AB34" s="39"/>
      <c r="AC34" s="39">
        <f t="shared" si="17"/>
        <v>0</v>
      </c>
      <c r="AD34" s="28"/>
      <c r="AE34" s="37"/>
      <c r="AF34" s="27"/>
      <c r="AG34" s="22"/>
      <c r="AH34" s="22"/>
      <c r="AI34" s="22"/>
      <c r="AJ34" s="39"/>
      <c r="AK34" s="28"/>
      <c r="AL34" s="37">
        <f t="shared" si="9"/>
        <v>148.83000000000001</v>
      </c>
    </row>
    <row r="35" spans="1:38" ht="56.4" customHeight="1" x14ac:dyDescent="0.3">
      <c r="A35" s="35" t="s">
        <v>296</v>
      </c>
      <c r="B35" s="36" t="s">
        <v>303</v>
      </c>
      <c r="C35" s="26"/>
      <c r="D35" s="27"/>
      <c r="E35" s="42"/>
      <c r="F35" s="39"/>
      <c r="G35" s="39"/>
      <c r="H35" s="39">
        <f t="shared" si="10"/>
        <v>0</v>
      </c>
      <c r="I35" s="40"/>
      <c r="J35" s="37"/>
      <c r="K35" s="42">
        <v>200</v>
      </c>
      <c r="L35" s="22"/>
      <c r="M35" s="22"/>
      <c r="N35" s="39"/>
      <c r="O35" s="39">
        <f t="shared" si="11"/>
        <v>200</v>
      </c>
      <c r="P35" s="28"/>
      <c r="Q35" s="37"/>
      <c r="R35" s="34"/>
      <c r="S35" s="22"/>
      <c r="T35" s="22"/>
      <c r="U35" s="22"/>
      <c r="V35" s="39">
        <f t="shared" si="16"/>
        <v>0</v>
      </c>
      <c r="W35" s="33"/>
      <c r="X35" s="37"/>
      <c r="Y35" s="27"/>
      <c r="Z35" s="22"/>
      <c r="AA35" s="22"/>
      <c r="AB35" s="39"/>
      <c r="AC35" s="39"/>
      <c r="AD35" s="28"/>
      <c r="AE35" s="37"/>
      <c r="AF35" s="27"/>
      <c r="AG35" s="22"/>
      <c r="AH35" s="22"/>
      <c r="AI35" s="22"/>
      <c r="AJ35" s="39"/>
      <c r="AK35" s="28"/>
      <c r="AL35" s="37">
        <f t="shared" si="9"/>
        <v>200</v>
      </c>
    </row>
    <row r="36" spans="1:38" ht="32.25" customHeight="1" x14ac:dyDescent="0.3">
      <c r="A36" s="35" t="s">
        <v>297</v>
      </c>
      <c r="B36" s="187" t="s">
        <v>302</v>
      </c>
      <c r="C36" s="64"/>
      <c r="D36" s="65"/>
      <c r="E36" s="65"/>
      <c r="F36" s="39"/>
      <c r="G36" s="39">
        <v>20.25</v>
      </c>
      <c r="H36" s="39">
        <f t="shared" si="10"/>
        <v>20.25</v>
      </c>
      <c r="I36" s="40"/>
      <c r="J36" s="37"/>
      <c r="K36" s="27"/>
      <c r="L36" s="22"/>
      <c r="M36" s="22"/>
      <c r="N36" s="39"/>
      <c r="O36" s="39">
        <f t="shared" si="11"/>
        <v>0</v>
      </c>
      <c r="P36" s="28"/>
      <c r="Q36" s="37"/>
      <c r="R36" s="34"/>
      <c r="S36" s="22"/>
      <c r="T36" s="22"/>
      <c r="U36" s="22"/>
      <c r="V36" s="39">
        <f t="shared" si="16"/>
        <v>0</v>
      </c>
      <c r="W36" s="33"/>
      <c r="X36" s="37"/>
      <c r="Y36" s="27"/>
      <c r="Z36" s="22"/>
      <c r="AA36" s="22"/>
      <c r="AB36" s="39"/>
      <c r="AC36" s="39"/>
      <c r="AD36" s="28"/>
      <c r="AE36" s="37"/>
      <c r="AF36" s="27"/>
      <c r="AG36" s="22"/>
      <c r="AH36" s="22"/>
      <c r="AI36" s="22"/>
      <c r="AJ36" s="39"/>
      <c r="AK36" s="28"/>
      <c r="AL36" s="37">
        <f t="shared" si="9"/>
        <v>20.25</v>
      </c>
    </row>
    <row r="37" spans="1:38" ht="39.6" customHeight="1" x14ac:dyDescent="0.3">
      <c r="A37" s="35" t="s">
        <v>298</v>
      </c>
      <c r="B37" s="43" t="s">
        <v>295</v>
      </c>
      <c r="C37" s="26"/>
      <c r="D37" s="27"/>
      <c r="E37" s="39"/>
      <c r="F37" s="39"/>
      <c r="G37" s="22"/>
      <c r="H37" s="39">
        <f t="shared" si="10"/>
        <v>0</v>
      </c>
      <c r="I37" s="40"/>
      <c r="J37" s="37"/>
      <c r="K37" s="27"/>
      <c r="L37" s="22"/>
      <c r="M37" s="22"/>
      <c r="N37" s="39"/>
      <c r="O37" s="39">
        <f t="shared" si="11"/>
        <v>0</v>
      </c>
      <c r="P37" s="28"/>
      <c r="Q37" s="37"/>
      <c r="R37" s="34"/>
      <c r="S37" s="39"/>
      <c r="T37" s="39">
        <v>115.3</v>
      </c>
      <c r="U37" s="22"/>
      <c r="V37" s="39">
        <f t="shared" si="16"/>
        <v>115.3</v>
      </c>
      <c r="W37" s="33"/>
      <c r="X37" s="37"/>
      <c r="Y37" s="27"/>
      <c r="Z37" s="22"/>
      <c r="AA37" s="22"/>
      <c r="AB37" s="39"/>
      <c r="AC37" s="39"/>
      <c r="AD37" s="28"/>
      <c r="AE37" s="37"/>
      <c r="AF37" s="27"/>
      <c r="AG37" s="22"/>
      <c r="AH37" s="22"/>
      <c r="AI37" s="22"/>
      <c r="AJ37" s="39"/>
      <c r="AK37" s="28"/>
      <c r="AL37" s="37">
        <f t="shared" si="9"/>
        <v>115.3</v>
      </c>
    </row>
    <row r="38" spans="1:38" ht="35.4" customHeight="1" x14ac:dyDescent="0.3">
      <c r="A38" s="35" t="s">
        <v>307</v>
      </c>
      <c r="B38" s="188" t="s">
        <v>301</v>
      </c>
      <c r="C38" s="26"/>
      <c r="D38" s="27"/>
      <c r="E38" s="39"/>
      <c r="F38" s="39"/>
      <c r="G38" s="22"/>
      <c r="H38" s="39">
        <f t="shared" si="10"/>
        <v>0</v>
      </c>
      <c r="I38" s="40"/>
      <c r="J38" s="37"/>
      <c r="K38" s="42"/>
      <c r="L38" s="22"/>
      <c r="M38" s="39">
        <v>410</v>
      </c>
      <c r="N38" s="39"/>
      <c r="O38" s="39">
        <f t="shared" si="11"/>
        <v>410</v>
      </c>
      <c r="P38" s="28"/>
      <c r="Q38" s="37"/>
      <c r="R38" s="34"/>
      <c r="S38" s="22"/>
      <c r="T38" s="22"/>
      <c r="U38" s="22"/>
      <c r="V38" s="39">
        <f t="shared" si="16"/>
        <v>0</v>
      </c>
      <c r="W38" s="33"/>
      <c r="X38" s="37"/>
      <c r="Y38" s="27"/>
      <c r="Z38" s="22"/>
      <c r="AA38" s="22"/>
      <c r="AB38" s="39"/>
      <c r="AC38" s="39"/>
      <c r="AD38" s="28"/>
      <c r="AE38" s="37"/>
      <c r="AF38" s="27"/>
      <c r="AG38" s="22"/>
      <c r="AH38" s="22"/>
      <c r="AI38" s="22"/>
      <c r="AJ38" s="39"/>
      <c r="AK38" s="28"/>
      <c r="AL38" s="37">
        <f t="shared" si="9"/>
        <v>410</v>
      </c>
    </row>
    <row r="39" spans="1:38" s="115" customFormat="1" ht="70.8" customHeight="1" x14ac:dyDescent="0.3">
      <c r="A39" s="35" t="s">
        <v>318</v>
      </c>
      <c r="B39" s="45" t="s">
        <v>104</v>
      </c>
      <c r="C39" s="26"/>
      <c r="D39" s="27"/>
      <c r="E39" s="39"/>
      <c r="F39" s="39"/>
      <c r="G39" s="22"/>
      <c r="H39" s="39">
        <f t="shared" si="10"/>
        <v>0</v>
      </c>
      <c r="I39" s="40"/>
      <c r="J39" s="37"/>
      <c r="K39" s="42"/>
      <c r="L39" s="39">
        <v>5</v>
      </c>
      <c r="M39" s="39">
        <v>5</v>
      </c>
      <c r="N39" s="39"/>
      <c r="O39" s="39">
        <f t="shared" si="11"/>
        <v>10</v>
      </c>
      <c r="P39" s="28"/>
      <c r="Q39" s="37"/>
      <c r="R39" s="34"/>
      <c r="S39" s="39">
        <v>5</v>
      </c>
      <c r="T39" s="39">
        <v>5</v>
      </c>
      <c r="U39" s="22"/>
      <c r="V39" s="39">
        <f t="shared" si="16"/>
        <v>10</v>
      </c>
      <c r="W39" s="33"/>
      <c r="X39" s="37"/>
      <c r="Y39" s="27"/>
      <c r="Z39" s="22"/>
      <c r="AA39" s="22"/>
      <c r="AB39" s="39"/>
      <c r="AC39" s="39"/>
      <c r="AD39" s="28"/>
      <c r="AE39" s="37"/>
      <c r="AF39" s="27"/>
      <c r="AG39" s="22"/>
      <c r="AH39" s="22"/>
      <c r="AI39" s="22"/>
      <c r="AJ39" s="39"/>
      <c r="AK39" s="28"/>
      <c r="AL39" s="37">
        <f t="shared" si="9"/>
        <v>20</v>
      </c>
    </row>
    <row r="40" spans="1:38" s="115" customFormat="1" ht="39" customHeight="1" x14ac:dyDescent="0.3">
      <c r="A40" s="35" t="s">
        <v>323</v>
      </c>
      <c r="B40" s="188" t="s">
        <v>322</v>
      </c>
      <c r="C40" s="26"/>
      <c r="D40" s="27"/>
      <c r="E40" s="39"/>
      <c r="F40" s="39"/>
      <c r="G40" s="22"/>
      <c r="H40" s="39"/>
      <c r="I40" s="40"/>
      <c r="J40" s="37"/>
      <c r="K40" s="42"/>
      <c r="L40" s="39">
        <v>66</v>
      </c>
      <c r="M40" s="39"/>
      <c r="N40" s="39"/>
      <c r="O40" s="39">
        <f t="shared" si="11"/>
        <v>66</v>
      </c>
      <c r="P40" s="28"/>
      <c r="Q40" s="37"/>
      <c r="R40" s="34"/>
      <c r="S40" s="39"/>
      <c r="T40" s="39"/>
      <c r="U40" s="22"/>
      <c r="V40" s="39"/>
      <c r="W40" s="33"/>
      <c r="X40" s="37"/>
      <c r="Y40" s="27"/>
      <c r="Z40" s="22"/>
      <c r="AA40" s="22"/>
      <c r="AB40" s="39"/>
      <c r="AC40" s="39"/>
      <c r="AD40" s="28"/>
      <c r="AE40" s="37"/>
      <c r="AF40" s="27"/>
      <c r="AG40" s="22"/>
      <c r="AH40" s="22"/>
      <c r="AI40" s="22"/>
      <c r="AJ40" s="39"/>
      <c r="AK40" s="28"/>
      <c r="AL40" s="37"/>
    </row>
    <row r="41" spans="1:38" ht="15.75" customHeight="1" x14ac:dyDescent="0.3">
      <c r="A41" s="24" t="s">
        <v>72</v>
      </c>
      <c r="B41" s="25" t="s">
        <v>73</v>
      </c>
      <c r="C41" s="26">
        <f>SUM(C42:C47)</f>
        <v>1113.27</v>
      </c>
      <c r="D41" s="27">
        <f t="shared" ref="D41:AL41" si="18">SUM(D42:D47)</f>
        <v>855.46</v>
      </c>
      <c r="E41" s="22">
        <f t="shared" si="18"/>
        <v>517.47</v>
      </c>
      <c r="F41" s="22">
        <f t="shared" si="18"/>
        <v>517.46</v>
      </c>
      <c r="G41" s="22">
        <f t="shared" si="18"/>
        <v>0</v>
      </c>
      <c r="H41" s="22">
        <f t="shared" si="18"/>
        <v>1890.39</v>
      </c>
      <c r="I41" s="22">
        <f t="shared" si="18"/>
        <v>0</v>
      </c>
      <c r="J41" s="26">
        <f t="shared" si="18"/>
        <v>0</v>
      </c>
      <c r="K41" s="27">
        <f t="shared" si="18"/>
        <v>0</v>
      </c>
      <c r="L41" s="22">
        <f t="shared" si="18"/>
        <v>0</v>
      </c>
      <c r="M41" s="22">
        <f t="shared" si="18"/>
        <v>135</v>
      </c>
      <c r="N41" s="22">
        <f t="shared" si="18"/>
        <v>30</v>
      </c>
      <c r="O41" s="22">
        <f t="shared" si="18"/>
        <v>165</v>
      </c>
      <c r="P41" s="28">
        <f t="shared" si="18"/>
        <v>0</v>
      </c>
      <c r="Q41" s="26">
        <f t="shared" si="18"/>
        <v>0</v>
      </c>
      <c r="R41" s="34">
        <f t="shared" si="18"/>
        <v>0</v>
      </c>
      <c r="S41" s="22">
        <f t="shared" si="18"/>
        <v>0</v>
      </c>
      <c r="T41" s="22">
        <f t="shared" si="18"/>
        <v>0</v>
      </c>
      <c r="U41" s="22">
        <f t="shared" si="18"/>
        <v>0</v>
      </c>
      <c r="V41" s="39">
        <f t="shared" si="16"/>
        <v>0</v>
      </c>
      <c r="W41" s="33">
        <f t="shared" si="18"/>
        <v>0</v>
      </c>
      <c r="X41" s="26">
        <f t="shared" si="18"/>
        <v>0</v>
      </c>
      <c r="Y41" s="27">
        <f t="shared" si="18"/>
        <v>0</v>
      </c>
      <c r="Z41" s="22">
        <f t="shared" si="18"/>
        <v>0</v>
      </c>
      <c r="AA41" s="22">
        <f t="shared" si="18"/>
        <v>0</v>
      </c>
      <c r="AB41" s="22">
        <f t="shared" si="18"/>
        <v>0</v>
      </c>
      <c r="AC41" s="22">
        <f t="shared" si="18"/>
        <v>0</v>
      </c>
      <c r="AD41" s="28">
        <f t="shared" si="18"/>
        <v>0</v>
      </c>
      <c r="AE41" s="26">
        <f t="shared" si="18"/>
        <v>0</v>
      </c>
      <c r="AF41" s="27">
        <f t="shared" si="18"/>
        <v>0</v>
      </c>
      <c r="AG41" s="22">
        <f t="shared" si="18"/>
        <v>0</v>
      </c>
      <c r="AH41" s="22">
        <f t="shared" si="18"/>
        <v>0</v>
      </c>
      <c r="AI41" s="22">
        <f t="shared" si="18"/>
        <v>0</v>
      </c>
      <c r="AJ41" s="22">
        <f t="shared" si="18"/>
        <v>0</v>
      </c>
      <c r="AK41" s="28">
        <f t="shared" si="18"/>
        <v>0</v>
      </c>
      <c r="AL41" s="26">
        <f t="shared" si="18"/>
        <v>2055.3900000000003</v>
      </c>
    </row>
    <row r="42" spans="1:38" ht="39" customHeight="1" x14ac:dyDescent="0.3">
      <c r="A42" s="35" t="s">
        <v>74</v>
      </c>
      <c r="B42" s="36" t="s">
        <v>28</v>
      </c>
      <c r="C42" s="49">
        <v>1093.45</v>
      </c>
      <c r="D42" s="50">
        <v>265.76</v>
      </c>
      <c r="E42" s="27"/>
      <c r="F42" s="22"/>
      <c r="G42" s="22"/>
      <c r="H42" s="39">
        <f>SUM(D42:G42)</f>
        <v>265.76</v>
      </c>
      <c r="I42" s="40"/>
      <c r="J42" s="37"/>
      <c r="K42" s="27"/>
      <c r="L42" s="22"/>
      <c r="M42" s="22"/>
      <c r="N42" s="22"/>
      <c r="O42" s="39">
        <f>SUM(K42:N42)</f>
        <v>0</v>
      </c>
      <c r="P42" s="28"/>
      <c r="Q42" s="37">
        <f t="shared" ref="Q42:Q44" si="19">J42+O42-P42</f>
        <v>0</v>
      </c>
      <c r="R42" s="34"/>
      <c r="S42" s="22"/>
      <c r="T42" s="22"/>
      <c r="U42" s="22"/>
      <c r="V42" s="39">
        <f t="shared" si="16"/>
        <v>0</v>
      </c>
      <c r="W42" s="33"/>
      <c r="X42" s="37">
        <f t="shared" ref="X42:X44" si="20">Q42+V42-W42</f>
        <v>0</v>
      </c>
      <c r="Y42" s="27"/>
      <c r="Z42" s="22"/>
      <c r="AA42" s="22"/>
      <c r="AB42" s="22"/>
      <c r="AC42" s="39">
        <f>SUM(Y42:AB42)</f>
        <v>0</v>
      </c>
      <c r="AD42" s="28"/>
      <c r="AE42" s="37"/>
      <c r="AF42" s="27"/>
      <c r="AG42" s="22"/>
      <c r="AH42" s="22"/>
      <c r="AI42" s="22"/>
      <c r="AJ42" s="39">
        <f>SUM(AF42:AI42)</f>
        <v>0</v>
      </c>
      <c r="AK42" s="28"/>
      <c r="AL42" s="37">
        <f t="shared" si="9"/>
        <v>265.76</v>
      </c>
    </row>
    <row r="43" spans="1:38" ht="39" customHeight="1" x14ac:dyDescent="0.3">
      <c r="A43" s="35" t="s">
        <v>75</v>
      </c>
      <c r="B43" s="36" t="s">
        <v>30</v>
      </c>
      <c r="C43" s="37"/>
      <c r="D43" s="40">
        <v>589.70000000000005</v>
      </c>
      <c r="E43" s="39">
        <v>517.47</v>
      </c>
      <c r="F43" s="39">
        <v>517.46</v>
      </c>
      <c r="G43" s="22"/>
      <c r="H43" s="39">
        <f>SUM(D43:G43)</f>
        <v>1624.63</v>
      </c>
      <c r="I43" s="40"/>
      <c r="J43" s="37"/>
      <c r="K43" s="27"/>
      <c r="L43" s="22"/>
      <c r="M43" s="22"/>
      <c r="N43" s="22"/>
      <c r="O43" s="39">
        <f>SUM(K43:N43)</f>
        <v>0</v>
      </c>
      <c r="P43" s="28"/>
      <c r="Q43" s="37">
        <f t="shared" si="19"/>
        <v>0</v>
      </c>
      <c r="R43" s="34"/>
      <c r="S43" s="22"/>
      <c r="T43" s="22"/>
      <c r="U43" s="22"/>
      <c r="V43" s="39">
        <f t="shared" si="16"/>
        <v>0</v>
      </c>
      <c r="W43" s="33"/>
      <c r="X43" s="37">
        <f t="shared" si="20"/>
        <v>0</v>
      </c>
      <c r="Y43" s="27"/>
      <c r="Z43" s="22"/>
      <c r="AA43" s="22"/>
      <c r="AB43" s="22"/>
      <c r="AC43" s="39">
        <f>SUM(Y43:AB43)</f>
        <v>0</v>
      </c>
      <c r="AD43" s="28"/>
      <c r="AE43" s="37"/>
      <c r="AF43" s="27"/>
      <c r="AG43" s="22"/>
      <c r="AH43" s="22"/>
      <c r="AI43" s="22"/>
      <c r="AJ43" s="39">
        <f>SUM(AF43:AI43)</f>
        <v>0</v>
      </c>
      <c r="AK43" s="28"/>
      <c r="AL43" s="37">
        <f t="shared" si="9"/>
        <v>1624.63</v>
      </c>
    </row>
    <row r="44" spans="1:38" ht="47.25" customHeight="1" x14ac:dyDescent="0.3">
      <c r="A44" s="35" t="s">
        <v>76</v>
      </c>
      <c r="B44" s="36" t="s">
        <v>38</v>
      </c>
      <c r="C44" s="37"/>
      <c r="D44" s="42"/>
      <c r="E44" s="22"/>
      <c r="F44" s="22"/>
      <c r="G44" s="22"/>
      <c r="H44" s="39">
        <f t="shared" ref="H44:H49" si="21">SUM(D44:G44)</f>
        <v>0</v>
      </c>
      <c r="I44" s="40"/>
      <c r="J44" s="37"/>
      <c r="K44" s="27"/>
      <c r="L44" s="22"/>
      <c r="M44" s="22"/>
      <c r="N44" s="22"/>
      <c r="O44" s="39">
        <f t="shared" ref="O44:O49" si="22">SUM(K44:N44)</f>
        <v>0</v>
      </c>
      <c r="P44" s="28"/>
      <c r="Q44" s="37">
        <f t="shared" si="19"/>
        <v>0</v>
      </c>
      <c r="R44" s="34"/>
      <c r="S44" s="22"/>
      <c r="T44" s="22"/>
      <c r="U44" s="22"/>
      <c r="V44" s="39">
        <f t="shared" si="16"/>
        <v>0</v>
      </c>
      <c r="W44" s="33"/>
      <c r="X44" s="37">
        <f t="shared" si="20"/>
        <v>0</v>
      </c>
      <c r="Y44" s="27"/>
      <c r="Z44" s="22"/>
      <c r="AA44" s="22"/>
      <c r="AB44" s="22"/>
      <c r="AC44" s="39">
        <f t="shared" ref="AC44" si="23">SUM(Y44:AB44)</f>
        <v>0</v>
      </c>
      <c r="AD44" s="28"/>
      <c r="AE44" s="37"/>
      <c r="AF44" s="27"/>
      <c r="AG44" s="22"/>
      <c r="AH44" s="22"/>
      <c r="AI44" s="22"/>
      <c r="AJ44" s="39">
        <f t="shared" ref="AJ44" si="24">SUM(AF44:AI44)</f>
        <v>0</v>
      </c>
      <c r="AK44" s="28"/>
      <c r="AL44" s="37">
        <f t="shared" si="9"/>
        <v>0</v>
      </c>
    </row>
    <row r="45" spans="1:38" s="115" customFormat="1" ht="21" customHeight="1" x14ac:dyDescent="0.3">
      <c r="A45" s="35" t="s">
        <v>77</v>
      </c>
      <c r="B45" s="36" t="s">
        <v>84</v>
      </c>
      <c r="C45" s="37"/>
      <c r="D45" s="42"/>
      <c r="E45" s="39"/>
      <c r="F45" s="22"/>
      <c r="G45" s="22"/>
      <c r="H45" s="39">
        <f t="shared" si="21"/>
        <v>0</v>
      </c>
      <c r="I45" s="40"/>
      <c r="J45" s="37"/>
      <c r="K45" s="27"/>
      <c r="L45" s="22"/>
      <c r="M45" s="39">
        <v>135</v>
      </c>
      <c r="N45" s="22"/>
      <c r="O45" s="39">
        <f t="shared" si="22"/>
        <v>135</v>
      </c>
      <c r="P45" s="28"/>
      <c r="Q45" s="37"/>
      <c r="R45" s="34"/>
      <c r="S45" s="22"/>
      <c r="T45" s="22"/>
      <c r="U45" s="22"/>
      <c r="V45" s="39">
        <f t="shared" si="16"/>
        <v>0</v>
      </c>
      <c r="W45" s="33"/>
      <c r="X45" s="37"/>
      <c r="Y45" s="27"/>
      <c r="Z45" s="22"/>
      <c r="AA45" s="22"/>
      <c r="AB45" s="22"/>
      <c r="AC45" s="39"/>
      <c r="AD45" s="28"/>
      <c r="AE45" s="37"/>
      <c r="AF45" s="27"/>
      <c r="AG45" s="22"/>
      <c r="AH45" s="22"/>
      <c r="AI45" s="22"/>
      <c r="AJ45" s="39"/>
      <c r="AK45" s="28"/>
      <c r="AL45" s="37">
        <f t="shared" si="9"/>
        <v>135</v>
      </c>
    </row>
    <row r="46" spans="1:38" ht="21" customHeight="1" x14ac:dyDescent="0.3">
      <c r="A46" s="35" t="s">
        <v>78</v>
      </c>
      <c r="B46" s="44" t="s">
        <v>40</v>
      </c>
      <c r="C46" s="37">
        <v>19.82</v>
      </c>
      <c r="D46" s="42"/>
      <c r="E46" s="42"/>
      <c r="F46" s="27"/>
      <c r="G46" s="27"/>
      <c r="H46" s="39">
        <f t="shared" si="21"/>
        <v>0</v>
      </c>
      <c r="I46" s="40"/>
      <c r="J46" s="37"/>
      <c r="K46" s="27"/>
      <c r="L46" s="22"/>
      <c r="M46" s="22"/>
      <c r="N46" s="22"/>
      <c r="O46" s="39">
        <f t="shared" si="22"/>
        <v>0</v>
      </c>
      <c r="P46" s="28"/>
      <c r="Q46" s="37"/>
      <c r="R46" s="34"/>
      <c r="S46" s="27"/>
      <c r="T46" s="27"/>
      <c r="U46" s="27"/>
      <c r="V46" s="39">
        <f t="shared" si="16"/>
        <v>0</v>
      </c>
      <c r="W46" s="33"/>
      <c r="X46" s="37"/>
      <c r="Y46" s="27"/>
      <c r="Z46" s="22"/>
      <c r="AA46" s="22"/>
      <c r="AB46" s="22"/>
      <c r="AC46" s="39"/>
      <c r="AD46" s="28"/>
      <c r="AE46" s="37"/>
      <c r="AF46" s="27"/>
      <c r="AG46" s="27"/>
      <c r="AH46" s="27"/>
      <c r="AI46" s="27"/>
      <c r="AJ46" s="39"/>
      <c r="AK46" s="28"/>
      <c r="AL46" s="37">
        <f t="shared" si="9"/>
        <v>0</v>
      </c>
    </row>
    <row r="47" spans="1:38" ht="21" customHeight="1" x14ac:dyDescent="0.3">
      <c r="A47" s="35" t="s">
        <v>306</v>
      </c>
      <c r="B47" s="189" t="s">
        <v>305</v>
      </c>
      <c r="C47" s="37"/>
      <c r="D47" s="42"/>
      <c r="E47" s="42"/>
      <c r="F47" s="27"/>
      <c r="G47" s="42"/>
      <c r="H47" s="39">
        <f t="shared" si="21"/>
        <v>0</v>
      </c>
      <c r="I47" s="40"/>
      <c r="J47" s="37"/>
      <c r="K47" s="27"/>
      <c r="L47" s="22"/>
      <c r="M47" s="22"/>
      <c r="N47" s="39">
        <v>30</v>
      </c>
      <c r="O47" s="39">
        <f t="shared" si="22"/>
        <v>30</v>
      </c>
      <c r="P47" s="28"/>
      <c r="Q47" s="37"/>
      <c r="R47" s="34"/>
      <c r="S47" s="27"/>
      <c r="T47" s="27"/>
      <c r="U47" s="27"/>
      <c r="V47" s="39">
        <f t="shared" si="16"/>
        <v>0</v>
      </c>
      <c r="W47" s="33"/>
      <c r="X47" s="37"/>
      <c r="Y47" s="27"/>
      <c r="Z47" s="22"/>
      <c r="AA47" s="22"/>
      <c r="AB47" s="22"/>
      <c r="AC47" s="39"/>
      <c r="AD47" s="28"/>
      <c r="AE47" s="37"/>
      <c r="AF47" s="27"/>
      <c r="AG47" s="27"/>
      <c r="AH47" s="27"/>
      <c r="AI47" s="27"/>
      <c r="AJ47" s="39"/>
      <c r="AK47" s="28"/>
      <c r="AL47" s="37">
        <f t="shared" si="9"/>
        <v>30</v>
      </c>
    </row>
    <row r="48" spans="1:38" ht="15.75" customHeight="1" x14ac:dyDescent="0.3">
      <c r="A48" s="24" t="s">
        <v>79</v>
      </c>
      <c r="B48" s="25" t="s">
        <v>80</v>
      </c>
      <c r="C48" s="26"/>
      <c r="D48" s="27">
        <f>SUM(D49:D49)</f>
        <v>0</v>
      </c>
      <c r="E48" s="27">
        <f>SUM(E49:E49)</f>
        <v>0</v>
      </c>
      <c r="F48" s="27">
        <f>SUM(F49:F49)</f>
        <v>0</v>
      </c>
      <c r="G48" s="27">
        <f>SUM(G49:G49)</f>
        <v>0</v>
      </c>
      <c r="H48" s="22">
        <f t="shared" si="21"/>
        <v>0</v>
      </c>
      <c r="I48" s="28"/>
      <c r="J48" s="37"/>
      <c r="K48" s="27">
        <f>SUM(K49:K49)</f>
        <v>0</v>
      </c>
      <c r="L48" s="22">
        <f>SUM(L49:L49)</f>
        <v>0</v>
      </c>
      <c r="M48" s="22">
        <f>SUM(M49:M49)</f>
        <v>0</v>
      </c>
      <c r="N48" s="22">
        <f>SUM(N49:N49)</f>
        <v>287.8</v>
      </c>
      <c r="O48" s="22">
        <f t="shared" si="22"/>
        <v>287.8</v>
      </c>
      <c r="P48" s="28"/>
      <c r="Q48" s="37"/>
      <c r="R48" s="34">
        <f>SUM(R49:R49)</f>
        <v>0</v>
      </c>
      <c r="S48" s="27">
        <f>SUM(S49:S49)</f>
        <v>0</v>
      </c>
      <c r="T48" s="27">
        <f>SUM(T49:T49)</f>
        <v>292.95</v>
      </c>
      <c r="U48" s="27">
        <f>SUM(U49:U49)</f>
        <v>0</v>
      </c>
      <c r="V48" s="22">
        <f t="shared" si="16"/>
        <v>292.95</v>
      </c>
      <c r="W48" s="33"/>
      <c r="X48" s="37"/>
      <c r="Y48" s="27">
        <f>SUM(Y49:Y49)</f>
        <v>0</v>
      </c>
      <c r="Z48" s="22">
        <f>SUM(Z49:Z49)</f>
        <v>0</v>
      </c>
      <c r="AA48" s="22">
        <f>SUM(AA49:AA49)</f>
        <v>0</v>
      </c>
      <c r="AB48" s="22">
        <f>SUM(AB49:AB49)</f>
        <v>0</v>
      </c>
      <c r="AC48" s="22">
        <f t="shared" ref="AC48:AC49" si="25">SUM(Y48:AB48)</f>
        <v>0</v>
      </c>
      <c r="AD48" s="28"/>
      <c r="AE48" s="37"/>
      <c r="AF48" s="27">
        <f>SUM(AF49:AF49)</f>
        <v>0</v>
      </c>
      <c r="AG48" s="27">
        <f>SUM(AG49:AG49)</f>
        <v>0</v>
      </c>
      <c r="AH48" s="27">
        <f>SUM(AH49:AH49)</f>
        <v>0</v>
      </c>
      <c r="AI48" s="27">
        <f>SUM(AI49:AI49)</f>
        <v>0</v>
      </c>
      <c r="AJ48" s="22">
        <f t="shared" ref="AJ48:AJ49" si="26">SUM(AF48:AI48)</f>
        <v>0</v>
      </c>
      <c r="AK48" s="28"/>
      <c r="AL48" s="26">
        <f>SUM(AL49:AL49)</f>
        <v>580.75</v>
      </c>
    </row>
    <row r="49" spans="1:40" ht="15.75" customHeight="1" x14ac:dyDescent="0.3">
      <c r="A49" s="35" t="s">
        <v>81</v>
      </c>
      <c r="B49" s="48" t="s">
        <v>283</v>
      </c>
      <c r="C49" s="26"/>
      <c r="D49" s="27"/>
      <c r="E49" s="27"/>
      <c r="F49" s="27"/>
      <c r="G49" s="42">
        <v>0</v>
      </c>
      <c r="H49" s="39">
        <f t="shared" si="21"/>
        <v>0</v>
      </c>
      <c r="I49" s="28"/>
      <c r="J49" s="37"/>
      <c r="K49" s="27"/>
      <c r="L49" s="22"/>
      <c r="M49" s="22"/>
      <c r="N49" s="39">
        <v>287.8</v>
      </c>
      <c r="O49" s="39">
        <f t="shared" si="22"/>
        <v>287.8</v>
      </c>
      <c r="P49" s="28"/>
      <c r="Q49" s="37"/>
      <c r="R49" s="51"/>
      <c r="S49" s="39"/>
      <c r="T49" s="39">
        <v>292.95</v>
      </c>
      <c r="U49" s="39"/>
      <c r="V49" s="39">
        <f t="shared" si="16"/>
        <v>292.95</v>
      </c>
      <c r="W49" s="33"/>
      <c r="X49" s="37"/>
      <c r="Y49" s="27"/>
      <c r="Z49" s="22"/>
      <c r="AA49" s="22"/>
      <c r="AB49" s="39"/>
      <c r="AC49" s="39">
        <f t="shared" si="25"/>
        <v>0</v>
      </c>
      <c r="AD49" s="28"/>
      <c r="AE49" s="37"/>
      <c r="AF49" s="42"/>
      <c r="AG49" s="39"/>
      <c r="AH49" s="39"/>
      <c r="AI49" s="39"/>
      <c r="AJ49" s="39">
        <f t="shared" si="26"/>
        <v>0</v>
      </c>
      <c r="AK49" s="28"/>
      <c r="AL49" s="37">
        <f t="shared" si="9"/>
        <v>580.75</v>
      </c>
    </row>
    <row r="50" spans="1:40" x14ac:dyDescent="0.3">
      <c r="A50" s="24" t="s">
        <v>85</v>
      </c>
      <c r="B50" s="52" t="s">
        <v>86</v>
      </c>
      <c r="C50" s="26">
        <f t="shared" ref="C50:H50" si="27">C51+C52+C85</f>
        <v>1585.19</v>
      </c>
      <c r="D50" s="27">
        <f>D51+D52+D85</f>
        <v>1552.4587050000002</v>
      </c>
      <c r="E50" s="22">
        <f t="shared" si="27"/>
        <v>1018.4787050000001</v>
      </c>
      <c r="F50" s="22">
        <f t="shared" si="27"/>
        <v>1064.0687049999999</v>
      </c>
      <c r="G50" s="22">
        <f t="shared" si="27"/>
        <v>251.11870500000003</v>
      </c>
      <c r="H50" s="31">
        <f t="shared" si="27"/>
        <v>3886.12482</v>
      </c>
      <c r="I50" s="28">
        <f>I52+I85</f>
        <v>2152.61</v>
      </c>
      <c r="J50" s="26">
        <f t="shared" ref="J50:O50" si="28">J51+J52+J85</f>
        <v>2856.9500000000003</v>
      </c>
      <c r="K50" s="27">
        <f t="shared" si="28"/>
        <v>394.73</v>
      </c>
      <c r="L50" s="22">
        <f t="shared" si="28"/>
        <v>283.21999999999997</v>
      </c>
      <c r="M50" s="22">
        <f t="shared" si="28"/>
        <v>848.87</v>
      </c>
      <c r="N50" s="22">
        <f t="shared" si="28"/>
        <v>1087.07</v>
      </c>
      <c r="O50" s="22">
        <f t="shared" si="28"/>
        <v>2613.89</v>
      </c>
      <c r="P50" s="28">
        <f>P52+P85</f>
        <v>5014.58</v>
      </c>
      <c r="Q50" s="26">
        <f t="shared" ref="Q50:AK50" si="29">Q51+Q52+Q85</f>
        <v>0</v>
      </c>
      <c r="R50" s="34">
        <f t="shared" si="29"/>
        <v>179.4</v>
      </c>
      <c r="S50" s="22">
        <f t="shared" si="29"/>
        <v>231.71</v>
      </c>
      <c r="T50" s="22">
        <f t="shared" si="29"/>
        <v>1350.97</v>
      </c>
      <c r="U50" s="22">
        <f t="shared" si="29"/>
        <v>197.15</v>
      </c>
      <c r="V50" s="22">
        <f t="shared" si="29"/>
        <v>1959.23</v>
      </c>
      <c r="W50" s="33">
        <f t="shared" si="29"/>
        <v>1431.47</v>
      </c>
      <c r="X50" s="26">
        <f t="shared" si="29"/>
        <v>0</v>
      </c>
      <c r="Y50" s="27">
        <f t="shared" si="29"/>
        <v>151.66</v>
      </c>
      <c r="Z50" s="22">
        <f t="shared" si="29"/>
        <v>192.91269750000001</v>
      </c>
      <c r="AA50" s="22">
        <f t="shared" si="29"/>
        <v>239.91269750000001</v>
      </c>
      <c r="AB50" s="22">
        <f t="shared" si="29"/>
        <v>280.87269750000002</v>
      </c>
      <c r="AC50" s="22">
        <f t="shared" si="29"/>
        <v>865.35809250000011</v>
      </c>
      <c r="AD50" s="28">
        <f t="shared" si="29"/>
        <v>280.14</v>
      </c>
      <c r="AE50" s="26">
        <f t="shared" si="29"/>
        <v>0</v>
      </c>
      <c r="AF50" s="27">
        <f t="shared" si="29"/>
        <v>178.57066249999997</v>
      </c>
      <c r="AG50" s="22">
        <f t="shared" si="29"/>
        <v>185.47066249999995</v>
      </c>
      <c r="AH50" s="22">
        <f t="shared" si="29"/>
        <v>306.47066249999995</v>
      </c>
      <c r="AI50" s="22">
        <f t="shared" si="29"/>
        <v>401.49066249999998</v>
      </c>
      <c r="AJ50" s="22">
        <f>AJ51+AJ52+AJ85</f>
        <v>1072.0026499999999</v>
      </c>
      <c r="AK50" s="28">
        <f t="shared" si="29"/>
        <v>481.32</v>
      </c>
      <c r="AL50" s="26">
        <f>H50+O50+V50+AC50+AJ50</f>
        <v>10396.605562500001</v>
      </c>
      <c r="AN50" s="16"/>
    </row>
    <row r="51" spans="1:40" x14ac:dyDescent="0.3">
      <c r="A51" s="53" t="s">
        <v>87</v>
      </c>
      <c r="B51" s="25" t="s">
        <v>88</v>
      </c>
      <c r="C51" s="26"/>
      <c r="D51" s="42">
        <f>'[2]Įsipareigojimu grąžinimas'!D21/1000</f>
        <v>115.43870500000001</v>
      </c>
      <c r="E51" s="42">
        <f>'[2]Įsipareigojimu grąžinimas'!D21/1000</f>
        <v>115.43870500000001</v>
      </c>
      <c r="F51" s="42">
        <f>'[2]Įsipareigojimu grąžinimas'!D21/1000</f>
        <v>115.43870500000001</v>
      </c>
      <c r="G51" s="42">
        <f>'[2]Įsipareigojimu grąžinimas'!D21/1000</f>
        <v>115.43870500000001</v>
      </c>
      <c r="H51" s="31">
        <f>SUM(D51:G51)</f>
        <v>461.75482000000005</v>
      </c>
      <c r="I51" s="28"/>
      <c r="J51" s="26"/>
      <c r="K51" s="42">
        <v>108.56</v>
      </c>
      <c r="L51" s="42">
        <v>79.2</v>
      </c>
      <c r="M51" s="42">
        <v>108.1</v>
      </c>
      <c r="N51" s="42">
        <v>160.4</v>
      </c>
      <c r="O51" s="22">
        <f>SUM(K51:N51)</f>
        <v>456.26</v>
      </c>
      <c r="P51" s="28"/>
      <c r="Q51" s="26"/>
      <c r="R51" s="51">
        <v>131.94</v>
      </c>
      <c r="S51" s="42">
        <v>131.94</v>
      </c>
      <c r="T51" s="42">
        <v>131.94</v>
      </c>
      <c r="U51" s="42">
        <v>131.94</v>
      </c>
      <c r="V51" s="22">
        <f>SUM(R51:U51)</f>
        <v>527.76</v>
      </c>
      <c r="W51" s="33"/>
      <c r="X51" s="26"/>
      <c r="Y51" s="42">
        <v>131.94</v>
      </c>
      <c r="Z51" s="42">
        <f>'[2]Įsipareigojimu grąžinimas'!G21/1000</f>
        <v>151.09269750000001</v>
      </c>
      <c r="AA51" s="42">
        <f>'[2]Įsipareigojimu grąžinimas'!G21/1000</f>
        <v>151.09269750000001</v>
      </c>
      <c r="AB51" s="42">
        <f>'[2]Įsipareigojimu grąžinimas'!G21/1000</f>
        <v>151.09269750000001</v>
      </c>
      <c r="AC51" s="22">
        <f>SUM(Y51:AB51)</f>
        <v>585.21809250000001</v>
      </c>
      <c r="AD51" s="28"/>
      <c r="AE51" s="26"/>
      <c r="AF51" s="27">
        <f>'[2]Įsipareigojimu grąžinimas'!H21/1000</f>
        <v>147.67066249999996</v>
      </c>
      <c r="AG51" s="27">
        <f>'[2]Įsipareigojimu grąžinimas'!H21/1000</f>
        <v>147.67066249999996</v>
      </c>
      <c r="AH51" s="27">
        <f>'[2]Įsipareigojimu grąžinimas'!H21/1000</f>
        <v>147.67066249999996</v>
      </c>
      <c r="AI51" s="27">
        <f>'[2]Įsipareigojimu grąžinimas'!H21/1000</f>
        <v>147.67066249999996</v>
      </c>
      <c r="AJ51" s="27">
        <f>SUM(AF51:AI51)</f>
        <v>590.68264999999985</v>
      </c>
      <c r="AK51" s="28"/>
      <c r="AL51" s="26">
        <f t="shared" ref="AL51:AL112" si="30">H51+O51+V51+AC51+AJ51</f>
        <v>2621.6755625000001</v>
      </c>
      <c r="AN51" s="16"/>
    </row>
    <row r="52" spans="1:40" ht="17.25" customHeight="1" x14ac:dyDescent="0.3">
      <c r="A52" s="54" t="s">
        <v>89</v>
      </c>
      <c r="B52" s="25" t="s">
        <v>90</v>
      </c>
      <c r="C52" s="55">
        <f>SUM(C53:C84)</f>
        <v>1585.19</v>
      </c>
      <c r="D52" s="56">
        <f t="shared" ref="D52:AL52" si="31">SUM(D53:D84)</f>
        <v>1427.6200000000001</v>
      </c>
      <c r="E52" s="56">
        <f t="shared" si="31"/>
        <v>886.54000000000008</v>
      </c>
      <c r="F52" s="56">
        <f t="shared" si="31"/>
        <v>939.53000000000009</v>
      </c>
      <c r="G52" s="56">
        <f t="shared" si="31"/>
        <v>61.57</v>
      </c>
      <c r="H52" s="57">
        <f t="shared" si="31"/>
        <v>3315.2599999999998</v>
      </c>
      <c r="I52" s="56">
        <f t="shared" si="31"/>
        <v>2043.5</v>
      </c>
      <c r="J52" s="49">
        <f t="shared" si="31"/>
        <v>2856.9500000000003</v>
      </c>
      <c r="K52" s="56">
        <f t="shared" si="31"/>
        <v>243</v>
      </c>
      <c r="L52" s="56">
        <f t="shared" si="31"/>
        <v>136.5</v>
      </c>
      <c r="M52" s="56">
        <f t="shared" si="31"/>
        <v>570</v>
      </c>
      <c r="N52" s="56">
        <f t="shared" si="31"/>
        <v>908.9</v>
      </c>
      <c r="O52" s="57">
        <f t="shared" si="31"/>
        <v>1858.4</v>
      </c>
      <c r="P52" s="56">
        <f t="shared" si="31"/>
        <v>4715.3500000000004</v>
      </c>
      <c r="Q52" s="55">
        <f t="shared" si="31"/>
        <v>0</v>
      </c>
      <c r="R52" s="58">
        <f t="shared" si="31"/>
        <v>0</v>
      </c>
      <c r="S52" s="56">
        <f t="shared" si="31"/>
        <v>43.11</v>
      </c>
      <c r="T52" s="56">
        <f t="shared" si="31"/>
        <v>1168.83</v>
      </c>
      <c r="U52" s="56">
        <f t="shared" si="31"/>
        <v>23</v>
      </c>
      <c r="V52" s="57">
        <f t="shared" si="31"/>
        <v>1234.94</v>
      </c>
      <c r="W52" s="59">
        <f t="shared" si="31"/>
        <v>1234.94</v>
      </c>
      <c r="X52" s="55">
        <f t="shared" si="31"/>
        <v>0</v>
      </c>
      <c r="Y52" s="56">
        <f t="shared" si="31"/>
        <v>0</v>
      </c>
      <c r="Z52" s="56">
        <f t="shared" si="31"/>
        <v>0</v>
      </c>
      <c r="AA52" s="56">
        <f t="shared" si="31"/>
        <v>0</v>
      </c>
      <c r="AB52" s="56">
        <f t="shared" si="31"/>
        <v>104.96000000000001</v>
      </c>
      <c r="AC52" s="57">
        <f t="shared" si="31"/>
        <v>104.96000000000001</v>
      </c>
      <c r="AD52" s="56">
        <f t="shared" si="31"/>
        <v>104.96000000000001</v>
      </c>
      <c r="AE52" s="55">
        <f t="shared" si="31"/>
        <v>0</v>
      </c>
      <c r="AF52" s="56">
        <f t="shared" si="31"/>
        <v>0</v>
      </c>
      <c r="AG52" s="56">
        <f t="shared" si="31"/>
        <v>0</v>
      </c>
      <c r="AH52" s="56">
        <f t="shared" si="31"/>
        <v>50</v>
      </c>
      <c r="AI52" s="56">
        <f t="shared" si="31"/>
        <v>216.52</v>
      </c>
      <c r="AJ52" s="57">
        <f t="shared" si="31"/>
        <v>266.52</v>
      </c>
      <c r="AK52" s="56">
        <f t="shared" si="31"/>
        <v>266.52</v>
      </c>
      <c r="AL52" s="55">
        <f t="shared" si="31"/>
        <v>6780.0800000000017</v>
      </c>
      <c r="AN52" s="16"/>
    </row>
    <row r="53" spans="1:40" ht="29.25" customHeight="1" x14ac:dyDescent="0.3">
      <c r="A53" s="35" t="s">
        <v>91</v>
      </c>
      <c r="B53" s="36" t="s">
        <v>28</v>
      </c>
      <c r="C53" s="49">
        <v>1495.91</v>
      </c>
      <c r="D53" s="60">
        <v>363.58000000000004</v>
      </c>
      <c r="E53" s="57"/>
      <c r="F53" s="57"/>
      <c r="G53" s="57"/>
      <c r="H53" s="61">
        <f>SUM(D53:G53)</f>
        <v>363.58000000000004</v>
      </c>
      <c r="I53" s="62">
        <v>1859.49</v>
      </c>
      <c r="J53" s="49">
        <f t="shared" ref="J53:J71" si="32">C53+H53-I53</f>
        <v>0</v>
      </c>
      <c r="K53" s="56"/>
      <c r="L53" s="57"/>
      <c r="M53" s="57"/>
      <c r="N53" s="57"/>
      <c r="O53" s="61">
        <f>SUM(K53:N53)</f>
        <v>0</v>
      </c>
      <c r="P53" s="62"/>
      <c r="Q53" s="49">
        <f t="shared" ref="Q53:Q112" si="33">J53+O53-P53</f>
        <v>0</v>
      </c>
      <c r="R53" s="58"/>
      <c r="S53" s="57"/>
      <c r="T53" s="57"/>
      <c r="U53" s="61"/>
      <c r="V53" s="61">
        <f>SUM(R53:U53)</f>
        <v>0</v>
      </c>
      <c r="W53" s="63"/>
      <c r="X53" s="49">
        <f t="shared" ref="X53:X112" si="34">Q53+V53-W53</f>
        <v>0</v>
      </c>
      <c r="Y53" s="56"/>
      <c r="Z53" s="57"/>
      <c r="AA53" s="57"/>
      <c r="AB53" s="57"/>
      <c r="AC53" s="61">
        <f>SUM(Y53:AB53)</f>
        <v>0</v>
      </c>
      <c r="AD53" s="62"/>
      <c r="AE53" s="49">
        <f t="shared" ref="AE53:AE112" si="35">X53+AC53-AD53</f>
        <v>0</v>
      </c>
      <c r="AF53" s="56"/>
      <c r="AG53" s="57"/>
      <c r="AH53" s="57"/>
      <c r="AI53" s="61"/>
      <c r="AJ53" s="61">
        <f>SUM(AF53:AI53)</f>
        <v>0</v>
      </c>
      <c r="AK53" s="62"/>
      <c r="AL53" s="55">
        <f t="shared" si="30"/>
        <v>363.58000000000004</v>
      </c>
    </row>
    <row r="54" spans="1:40" ht="31.5" customHeight="1" x14ac:dyDescent="0.3">
      <c r="A54" s="35" t="s">
        <v>92</v>
      </c>
      <c r="B54" s="36" t="s">
        <v>30</v>
      </c>
      <c r="C54" s="49"/>
      <c r="D54" s="60">
        <v>1004.6</v>
      </c>
      <c r="E54" s="61">
        <v>886.54000000000008</v>
      </c>
      <c r="F54" s="61">
        <v>886.53000000000009</v>
      </c>
      <c r="G54" s="61"/>
      <c r="H54" s="61">
        <f t="shared" ref="H54:H71" si="36">SUM(D54:G54)</f>
        <v>2777.67</v>
      </c>
      <c r="I54" s="62"/>
      <c r="J54" s="49">
        <f t="shared" si="32"/>
        <v>2777.67</v>
      </c>
      <c r="K54" s="56"/>
      <c r="L54" s="57"/>
      <c r="M54" s="57"/>
      <c r="N54" s="57"/>
      <c r="O54" s="61">
        <f t="shared" ref="O54:O71" si="37">SUM(K54:N54)</f>
        <v>0</v>
      </c>
      <c r="P54" s="62">
        <v>2777.67</v>
      </c>
      <c r="Q54" s="49">
        <f t="shared" si="33"/>
        <v>0</v>
      </c>
      <c r="R54" s="58"/>
      <c r="S54" s="57"/>
      <c r="T54" s="57"/>
      <c r="U54" s="61"/>
      <c r="V54" s="61">
        <f t="shared" ref="V54:V67" si="38">SUM(R54:U54)</f>
        <v>0</v>
      </c>
      <c r="W54" s="63"/>
      <c r="X54" s="49">
        <f t="shared" si="34"/>
        <v>0</v>
      </c>
      <c r="Y54" s="56"/>
      <c r="Z54" s="57"/>
      <c r="AA54" s="57"/>
      <c r="AB54" s="57"/>
      <c r="AC54" s="61">
        <f t="shared" ref="AC54:AC55" si="39">SUM(Y54:AB54)</f>
        <v>0</v>
      </c>
      <c r="AD54" s="62"/>
      <c r="AE54" s="49">
        <f t="shared" si="35"/>
        <v>0</v>
      </c>
      <c r="AF54" s="56"/>
      <c r="AG54" s="57"/>
      <c r="AH54" s="57"/>
      <c r="AI54" s="61"/>
      <c r="AJ54" s="61">
        <f t="shared" ref="AJ54:AJ55" si="40">SUM(AF54:AI54)</f>
        <v>0</v>
      </c>
      <c r="AK54" s="62"/>
      <c r="AL54" s="55">
        <f t="shared" si="30"/>
        <v>2777.67</v>
      </c>
    </row>
    <row r="55" spans="1:40" ht="53.25" customHeight="1" x14ac:dyDescent="0.3">
      <c r="A55" s="35" t="s">
        <v>93</v>
      </c>
      <c r="B55" s="36" t="s">
        <v>38</v>
      </c>
      <c r="C55" s="49">
        <v>10</v>
      </c>
      <c r="D55" s="60">
        <v>59.44</v>
      </c>
      <c r="E55" s="61"/>
      <c r="F55" s="61"/>
      <c r="G55" s="61"/>
      <c r="H55" s="61">
        <f t="shared" si="36"/>
        <v>59.44</v>
      </c>
      <c r="I55" s="62">
        <v>69.44</v>
      </c>
      <c r="J55" s="49">
        <f t="shared" si="32"/>
        <v>0</v>
      </c>
      <c r="K55" s="56"/>
      <c r="L55" s="57"/>
      <c r="M55" s="57"/>
      <c r="N55" s="57"/>
      <c r="O55" s="61">
        <f t="shared" si="37"/>
        <v>0</v>
      </c>
      <c r="P55" s="62"/>
      <c r="Q55" s="49">
        <f t="shared" si="33"/>
        <v>0</v>
      </c>
      <c r="R55" s="58"/>
      <c r="S55" s="57"/>
      <c r="T55" s="57"/>
      <c r="U55" s="61"/>
      <c r="V55" s="61">
        <f t="shared" si="38"/>
        <v>0</v>
      </c>
      <c r="W55" s="63"/>
      <c r="X55" s="49">
        <f t="shared" si="34"/>
        <v>0</v>
      </c>
      <c r="Y55" s="56"/>
      <c r="Z55" s="57"/>
      <c r="AA55" s="57"/>
      <c r="AB55" s="57"/>
      <c r="AC55" s="61">
        <f t="shared" si="39"/>
        <v>0</v>
      </c>
      <c r="AD55" s="62"/>
      <c r="AE55" s="49">
        <f t="shared" si="35"/>
        <v>0</v>
      </c>
      <c r="AF55" s="56"/>
      <c r="AG55" s="57"/>
      <c r="AH55" s="57"/>
      <c r="AI55" s="61"/>
      <c r="AJ55" s="61">
        <f t="shared" si="40"/>
        <v>0</v>
      </c>
      <c r="AK55" s="62"/>
      <c r="AL55" s="55">
        <f t="shared" si="30"/>
        <v>59.44</v>
      </c>
    </row>
    <row r="56" spans="1:40" ht="42.75" customHeight="1" x14ac:dyDescent="0.3">
      <c r="A56" s="35" t="s">
        <v>94</v>
      </c>
      <c r="B56" s="36" t="s">
        <v>57</v>
      </c>
      <c r="C56" s="49"/>
      <c r="D56" s="60"/>
      <c r="E56" s="61"/>
      <c r="F56" s="61"/>
      <c r="G56" s="61"/>
      <c r="H56" s="61">
        <f t="shared" si="36"/>
        <v>0</v>
      </c>
      <c r="I56" s="62"/>
      <c r="J56" s="49">
        <f t="shared" si="32"/>
        <v>0</v>
      </c>
      <c r="K56" s="60">
        <v>43</v>
      </c>
      <c r="L56" s="57"/>
      <c r="M56" s="57"/>
      <c r="N56" s="57"/>
      <c r="O56" s="61">
        <f t="shared" si="37"/>
        <v>43</v>
      </c>
      <c r="P56" s="62">
        <v>43</v>
      </c>
      <c r="Q56" s="49"/>
      <c r="R56" s="58"/>
      <c r="S56" s="57"/>
      <c r="T56" s="57"/>
      <c r="U56" s="61"/>
      <c r="V56" s="61"/>
      <c r="W56" s="63"/>
      <c r="X56" s="49"/>
      <c r="Y56" s="56"/>
      <c r="Z56" s="57"/>
      <c r="AA56" s="57"/>
      <c r="AB56" s="57"/>
      <c r="AC56" s="61"/>
      <c r="AD56" s="62"/>
      <c r="AE56" s="49"/>
      <c r="AF56" s="56"/>
      <c r="AG56" s="57"/>
      <c r="AH56" s="57"/>
      <c r="AI56" s="61"/>
      <c r="AJ56" s="61"/>
      <c r="AK56" s="62"/>
      <c r="AL56" s="55">
        <f t="shared" si="30"/>
        <v>43</v>
      </c>
    </row>
    <row r="57" spans="1:40" ht="30" customHeight="1" x14ac:dyDescent="0.3">
      <c r="A57" s="35" t="s">
        <v>95</v>
      </c>
      <c r="B57" s="46" t="s">
        <v>59</v>
      </c>
      <c r="C57" s="64"/>
      <c r="D57" s="65"/>
      <c r="E57" s="66"/>
      <c r="F57" s="66"/>
      <c r="G57" s="66"/>
      <c r="H57" s="66"/>
      <c r="I57" s="67"/>
      <c r="J57" s="64">
        <f t="shared" si="32"/>
        <v>0</v>
      </c>
      <c r="K57" s="68"/>
      <c r="L57" s="66">
        <v>60.5</v>
      </c>
      <c r="M57" s="69"/>
      <c r="N57" s="69"/>
      <c r="O57" s="61">
        <f t="shared" si="37"/>
        <v>60.5</v>
      </c>
      <c r="P57" s="67">
        <v>60.5</v>
      </c>
      <c r="Q57" s="64">
        <f t="shared" si="33"/>
        <v>0</v>
      </c>
      <c r="R57" s="70"/>
      <c r="S57" s="69"/>
      <c r="T57" s="69"/>
      <c r="U57" s="66"/>
      <c r="V57" s="66">
        <f t="shared" si="38"/>
        <v>0</v>
      </c>
      <c r="W57" s="71"/>
      <c r="X57" s="64">
        <f t="shared" si="34"/>
        <v>0</v>
      </c>
      <c r="Y57" s="68"/>
      <c r="Z57" s="69"/>
      <c r="AA57" s="69"/>
      <c r="AB57" s="69"/>
      <c r="AC57" s="66">
        <f t="shared" ref="AC57:AC78" si="41">SUM(Y57:AB57)</f>
        <v>0</v>
      </c>
      <c r="AD57" s="67"/>
      <c r="AE57" s="64">
        <f t="shared" si="35"/>
        <v>0</v>
      </c>
      <c r="AF57" s="68"/>
      <c r="AG57" s="69"/>
      <c r="AH57" s="69"/>
      <c r="AI57" s="66"/>
      <c r="AJ57" s="66">
        <f t="shared" ref="AJ57:AJ71" si="42">SUM(AF57:AI57)</f>
        <v>0</v>
      </c>
      <c r="AK57" s="67"/>
      <c r="AL57" s="55">
        <f t="shared" si="30"/>
        <v>60.5</v>
      </c>
    </row>
    <row r="58" spans="1:40" ht="31.2" customHeight="1" x14ac:dyDescent="0.3">
      <c r="A58" s="35" t="s">
        <v>96</v>
      </c>
      <c r="B58" s="46" t="s">
        <v>61</v>
      </c>
      <c r="C58" s="64"/>
      <c r="D58" s="65"/>
      <c r="E58" s="66"/>
      <c r="F58" s="66"/>
      <c r="G58" s="66"/>
      <c r="H58" s="66">
        <f t="shared" si="36"/>
        <v>0</v>
      </c>
      <c r="I58" s="67"/>
      <c r="J58" s="64">
        <f t="shared" si="32"/>
        <v>0</v>
      </c>
      <c r="K58" s="68"/>
      <c r="L58" s="69"/>
      <c r="M58" s="69"/>
      <c r="N58" s="69"/>
      <c r="O58" s="66">
        <f t="shared" si="37"/>
        <v>0</v>
      </c>
      <c r="P58" s="67"/>
      <c r="Q58" s="64">
        <f t="shared" si="33"/>
        <v>0</v>
      </c>
      <c r="R58" s="70"/>
      <c r="S58" s="66">
        <v>33.11</v>
      </c>
      <c r="T58" s="69"/>
      <c r="U58" s="66"/>
      <c r="V58" s="66">
        <f t="shared" si="38"/>
        <v>33.11</v>
      </c>
      <c r="W58" s="71">
        <v>33.11</v>
      </c>
      <c r="X58" s="64">
        <f t="shared" si="34"/>
        <v>0</v>
      </c>
      <c r="Y58" s="68"/>
      <c r="Z58" s="69"/>
      <c r="AA58" s="69"/>
      <c r="AB58" s="69"/>
      <c r="AC58" s="66">
        <f t="shared" si="41"/>
        <v>0</v>
      </c>
      <c r="AD58" s="67"/>
      <c r="AE58" s="64">
        <f t="shared" si="35"/>
        <v>0</v>
      </c>
      <c r="AF58" s="68"/>
      <c r="AG58" s="69"/>
      <c r="AH58" s="69"/>
      <c r="AI58" s="66"/>
      <c r="AJ58" s="66">
        <f t="shared" si="42"/>
        <v>0</v>
      </c>
      <c r="AK58" s="67"/>
      <c r="AL58" s="55">
        <f t="shared" si="30"/>
        <v>33.11</v>
      </c>
    </row>
    <row r="59" spans="1:40" ht="29.25" customHeight="1" x14ac:dyDescent="0.3">
      <c r="A59" s="35" t="s">
        <v>97</v>
      </c>
      <c r="B59" s="46" t="s">
        <v>63</v>
      </c>
      <c r="C59" s="64"/>
      <c r="D59" s="65"/>
      <c r="E59" s="66"/>
      <c r="F59" s="66">
        <v>53</v>
      </c>
      <c r="G59" s="66"/>
      <c r="H59" s="66">
        <f t="shared" si="36"/>
        <v>53</v>
      </c>
      <c r="I59" s="67">
        <v>53</v>
      </c>
      <c r="J59" s="64">
        <f t="shared" si="32"/>
        <v>0</v>
      </c>
      <c r="K59" s="68"/>
      <c r="L59" s="69"/>
      <c r="M59" s="69"/>
      <c r="N59" s="69"/>
      <c r="O59" s="66">
        <f t="shared" si="37"/>
        <v>0</v>
      </c>
      <c r="P59" s="67"/>
      <c r="Q59" s="64">
        <f t="shared" si="33"/>
        <v>0</v>
      </c>
      <c r="R59" s="70"/>
      <c r="S59" s="69"/>
      <c r="T59" s="69"/>
      <c r="U59" s="66"/>
      <c r="V59" s="66">
        <f t="shared" si="38"/>
        <v>0</v>
      </c>
      <c r="W59" s="71"/>
      <c r="X59" s="64">
        <f t="shared" si="34"/>
        <v>0</v>
      </c>
      <c r="Y59" s="68"/>
      <c r="Z59" s="69"/>
      <c r="AA59" s="69"/>
      <c r="AB59" s="69"/>
      <c r="AC59" s="66">
        <f t="shared" si="41"/>
        <v>0</v>
      </c>
      <c r="AD59" s="67"/>
      <c r="AE59" s="64">
        <f t="shared" si="35"/>
        <v>0</v>
      </c>
      <c r="AF59" s="68"/>
      <c r="AG59" s="69"/>
      <c r="AH59" s="69"/>
      <c r="AI59" s="66"/>
      <c r="AJ59" s="66">
        <f t="shared" si="42"/>
        <v>0</v>
      </c>
      <c r="AK59" s="67"/>
      <c r="AL59" s="55">
        <f t="shared" si="30"/>
        <v>53</v>
      </c>
    </row>
    <row r="60" spans="1:40" ht="23.4" customHeight="1" x14ac:dyDescent="0.3">
      <c r="A60" s="35" t="s">
        <v>98</v>
      </c>
      <c r="B60" s="46" t="s">
        <v>52</v>
      </c>
      <c r="C60" s="64"/>
      <c r="D60" s="65"/>
      <c r="E60" s="66"/>
      <c r="F60" s="66"/>
      <c r="G60" s="66"/>
      <c r="H60" s="66">
        <f t="shared" si="36"/>
        <v>0</v>
      </c>
      <c r="I60" s="67"/>
      <c r="J60" s="64">
        <f t="shared" si="32"/>
        <v>0</v>
      </c>
      <c r="K60" s="68"/>
      <c r="L60" s="69"/>
      <c r="M60" s="69"/>
      <c r="N60" s="66">
        <v>90</v>
      </c>
      <c r="O60" s="66">
        <f t="shared" si="37"/>
        <v>90</v>
      </c>
      <c r="P60" s="67">
        <v>90</v>
      </c>
      <c r="Q60" s="64">
        <f t="shared" si="33"/>
        <v>0</v>
      </c>
      <c r="R60" s="70"/>
      <c r="S60" s="69"/>
      <c r="T60" s="69"/>
      <c r="U60" s="66"/>
      <c r="V60" s="66">
        <f t="shared" si="38"/>
        <v>0</v>
      </c>
      <c r="W60" s="71"/>
      <c r="X60" s="64">
        <f t="shared" si="34"/>
        <v>0</v>
      </c>
      <c r="Y60" s="68"/>
      <c r="Z60" s="69"/>
      <c r="AA60" s="69"/>
      <c r="AB60" s="69"/>
      <c r="AC60" s="66">
        <f t="shared" si="41"/>
        <v>0</v>
      </c>
      <c r="AD60" s="67"/>
      <c r="AE60" s="64">
        <f t="shared" si="35"/>
        <v>0</v>
      </c>
      <c r="AF60" s="68"/>
      <c r="AG60" s="69"/>
      <c r="AH60" s="69"/>
      <c r="AI60" s="66"/>
      <c r="AJ60" s="66">
        <f t="shared" si="42"/>
        <v>0</v>
      </c>
      <c r="AK60" s="67"/>
      <c r="AL60" s="55">
        <f t="shared" si="30"/>
        <v>90</v>
      </c>
    </row>
    <row r="61" spans="1:40" ht="24.6" customHeight="1" x14ac:dyDescent="0.3">
      <c r="A61" s="35" t="s">
        <v>99</v>
      </c>
      <c r="B61" s="46" t="s">
        <v>65</v>
      </c>
      <c r="C61" s="64"/>
      <c r="D61" s="65"/>
      <c r="E61" s="66"/>
      <c r="F61" s="66"/>
      <c r="G61" s="66">
        <v>21.22</v>
      </c>
      <c r="H61" s="66">
        <f t="shared" si="36"/>
        <v>21.22</v>
      </c>
      <c r="I61" s="67">
        <v>21.22</v>
      </c>
      <c r="J61" s="64">
        <f t="shared" si="32"/>
        <v>0</v>
      </c>
      <c r="K61" s="68"/>
      <c r="L61" s="69"/>
      <c r="M61" s="69"/>
      <c r="N61" s="69"/>
      <c r="O61" s="66">
        <f t="shared" si="37"/>
        <v>0</v>
      </c>
      <c r="P61" s="67"/>
      <c r="Q61" s="64">
        <f t="shared" si="33"/>
        <v>0</v>
      </c>
      <c r="R61" s="70"/>
      <c r="S61" s="69"/>
      <c r="T61" s="69"/>
      <c r="U61" s="66"/>
      <c r="V61" s="66">
        <f t="shared" si="38"/>
        <v>0</v>
      </c>
      <c r="W61" s="71"/>
      <c r="X61" s="64">
        <f t="shared" si="34"/>
        <v>0</v>
      </c>
      <c r="Y61" s="68"/>
      <c r="Z61" s="69"/>
      <c r="AA61" s="69"/>
      <c r="AB61" s="69"/>
      <c r="AC61" s="66">
        <f t="shared" si="41"/>
        <v>0</v>
      </c>
      <c r="AD61" s="67"/>
      <c r="AE61" s="64">
        <f t="shared" si="35"/>
        <v>0</v>
      </c>
      <c r="AF61" s="68"/>
      <c r="AG61" s="69"/>
      <c r="AH61" s="69"/>
      <c r="AI61" s="66"/>
      <c r="AJ61" s="66">
        <f t="shared" si="42"/>
        <v>0</v>
      </c>
      <c r="AK61" s="67"/>
      <c r="AL61" s="55">
        <f t="shared" si="30"/>
        <v>21.22</v>
      </c>
    </row>
    <row r="62" spans="1:40" ht="31.2" customHeight="1" x14ac:dyDescent="0.3">
      <c r="A62" s="35" t="s">
        <v>100</v>
      </c>
      <c r="B62" s="46" t="s">
        <v>101</v>
      </c>
      <c r="C62" s="64"/>
      <c r="D62" s="65"/>
      <c r="E62" s="66"/>
      <c r="F62" s="66"/>
      <c r="G62" s="66"/>
      <c r="H62" s="66">
        <f t="shared" si="36"/>
        <v>0</v>
      </c>
      <c r="I62" s="67"/>
      <c r="J62" s="64">
        <f t="shared" si="32"/>
        <v>0</v>
      </c>
      <c r="K62" s="68"/>
      <c r="L62" s="69"/>
      <c r="M62" s="69"/>
      <c r="N62" s="69"/>
      <c r="O62" s="66">
        <f t="shared" si="37"/>
        <v>0</v>
      </c>
      <c r="P62" s="67"/>
      <c r="Q62" s="64">
        <f t="shared" si="33"/>
        <v>0</v>
      </c>
      <c r="R62" s="70"/>
      <c r="S62" s="69"/>
      <c r="T62" s="69"/>
      <c r="U62" s="66">
        <v>23</v>
      </c>
      <c r="V62" s="66">
        <f t="shared" si="38"/>
        <v>23</v>
      </c>
      <c r="W62" s="71">
        <v>23</v>
      </c>
      <c r="X62" s="64">
        <f t="shared" si="34"/>
        <v>0</v>
      </c>
      <c r="Y62" s="68"/>
      <c r="Z62" s="69"/>
      <c r="AA62" s="69"/>
      <c r="AB62" s="69"/>
      <c r="AC62" s="66">
        <f t="shared" si="41"/>
        <v>0</v>
      </c>
      <c r="AD62" s="67"/>
      <c r="AE62" s="64">
        <f t="shared" si="35"/>
        <v>0</v>
      </c>
      <c r="AF62" s="68"/>
      <c r="AG62" s="69"/>
      <c r="AH62" s="69"/>
      <c r="AI62" s="66"/>
      <c r="AJ62" s="66">
        <f t="shared" si="42"/>
        <v>0</v>
      </c>
      <c r="AK62" s="67"/>
      <c r="AL62" s="55">
        <f t="shared" si="30"/>
        <v>23</v>
      </c>
    </row>
    <row r="63" spans="1:40" ht="31.5" customHeight="1" x14ac:dyDescent="0.3">
      <c r="A63" s="72" t="s">
        <v>102</v>
      </c>
      <c r="B63" s="73" t="s">
        <v>67</v>
      </c>
      <c r="C63" s="64"/>
      <c r="D63" s="65"/>
      <c r="E63" s="66"/>
      <c r="F63" s="66"/>
      <c r="G63" s="66"/>
      <c r="H63" s="66">
        <f t="shared" si="36"/>
        <v>0</v>
      </c>
      <c r="I63" s="67">
        <v>0</v>
      </c>
      <c r="J63" s="64">
        <f t="shared" si="32"/>
        <v>0</v>
      </c>
      <c r="K63" s="68"/>
      <c r="L63" s="69"/>
      <c r="M63" s="66"/>
      <c r="N63" s="66"/>
      <c r="O63" s="66">
        <f t="shared" si="37"/>
        <v>0</v>
      </c>
      <c r="P63" s="67"/>
      <c r="Q63" s="64">
        <f t="shared" si="33"/>
        <v>0</v>
      </c>
      <c r="R63" s="70"/>
      <c r="S63" s="69"/>
      <c r="T63" s="66">
        <v>148.13</v>
      </c>
      <c r="U63" s="66"/>
      <c r="V63" s="66">
        <f t="shared" si="38"/>
        <v>148.13</v>
      </c>
      <c r="W63" s="71">
        <v>148.13</v>
      </c>
      <c r="X63" s="64">
        <f t="shared" si="34"/>
        <v>0</v>
      </c>
      <c r="Y63" s="68"/>
      <c r="Z63" s="69"/>
      <c r="AA63" s="66"/>
      <c r="AB63" s="66"/>
      <c r="AC63" s="66">
        <f t="shared" si="41"/>
        <v>0</v>
      </c>
      <c r="AD63" s="67"/>
      <c r="AE63" s="64">
        <f t="shared" si="35"/>
        <v>0</v>
      </c>
      <c r="AF63" s="68"/>
      <c r="AG63" s="69"/>
      <c r="AH63" s="69"/>
      <c r="AI63" s="66"/>
      <c r="AJ63" s="66">
        <f t="shared" si="42"/>
        <v>0</v>
      </c>
      <c r="AK63" s="67"/>
      <c r="AL63" s="55">
        <f t="shared" si="30"/>
        <v>148.13</v>
      </c>
    </row>
    <row r="64" spans="1:40" ht="81" customHeight="1" x14ac:dyDescent="0.3">
      <c r="A64" s="35" t="s">
        <v>103</v>
      </c>
      <c r="B64" s="45" t="s">
        <v>104</v>
      </c>
      <c r="C64" s="74"/>
      <c r="D64" s="75"/>
      <c r="E64" s="76"/>
      <c r="F64" s="76"/>
      <c r="G64" s="66">
        <v>10</v>
      </c>
      <c r="H64" s="66">
        <f t="shared" si="36"/>
        <v>10</v>
      </c>
      <c r="I64" s="67">
        <v>10</v>
      </c>
      <c r="J64" s="64">
        <f t="shared" si="32"/>
        <v>0</v>
      </c>
      <c r="K64" s="68"/>
      <c r="L64" s="66">
        <v>10</v>
      </c>
      <c r="M64" s="66">
        <v>10</v>
      </c>
      <c r="N64" s="66"/>
      <c r="O64" s="66">
        <f t="shared" si="37"/>
        <v>20</v>
      </c>
      <c r="P64" s="67">
        <v>20</v>
      </c>
      <c r="Q64" s="64">
        <f t="shared" si="33"/>
        <v>0</v>
      </c>
      <c r="R64" s="70"/>
      <c r="S64" s="66">
        <v>10</v>
      </c>
      <c r="T64" s="66">
        <v>10</v>
      </c>
      <c r="U64" s="66"/>
      <c r="V64" s="66">
        <f t="shared" si="38"/>
        <v>20</v>
      </c>
      <c r="W64" s="71">
        <v>20</v>
      </c>
      <c r="X64" s="64">
        <f t="shared" si="34"/>
        <v>0</v>
      </c>
      <c r="Y64" s="68"/>
      <c r="Z64" s="69"/>
      <c r="AA64" s="69"/>
      <c r="AB64" s="66"/>
      <c r="AC64" s="66">
        <f t="shared" si="41"/>
        <v>0</v>
      </c>
      <c r="AD64" s="67"/>
      <c r="AE64" s="64">
        <f t="shared" si="35"/>
        <v>0</v>
      </c>
      <c r="AF64" s="68"/>
      <c r="AG64" s="69"/>
      <c r="AH64" s="69"/>
      <c r="AI64" s="66"/>
      <c r="AJ64" s="66">
        <f t="shared" si="42"/>
        <v>0</v>
      </c>
      <c r="AK64" s="67"/>
      <c r="AL64" s="55">
        <f t="shared" si="30"/>
        <v>50</v>
      </c>
    </row>
    <row r="65" spans="1:38" ht="50.25" customHeight="1" x14ac:dyDescent="0.3">
      <c r="A65" s="35" t="s">
        <v>105</v>
      </c>
      <c r="B65" s="46" t="s">
        <v>69</v>
      </c>
      <c r="C65" s="74"/>
      <c r="D65" s="75"/>
      <c r="E65" s="76"/>
      <c r="F65" s="76"/>
      <c r="G65" s="66"/>
      <c r="H65" s="66">
        <f t="shared" si="36"/>
        <v>0</v>
      </c>
      <c r="I65" s="67"/>
      <c r="J65" s="64">
        <f t="shared" si="32"/>
        <v>0</v>
      </c>
      <c r="K65" s="68"/>
      <c r="L65" s="69"/>
      <c r="M65" s="66">
        <v>150</v>
      </c>
      <c r="N65" s="69"/>
      <c r="O65" s="66">
        <f t="shared" si="37"/>
        <v>150</v>
      </c>
      <c r="P65" s="67">
        <v>150</v>
      </c>
      <c r="Q65" s="64">
        <f t="shared" si="33"/>
        <v>0</v>
      </c>
      <c r="R65" s="70"/>
      <c r="S65" s="69"/>
      <c r="T65" s="69"/>
      <c r="U65" s="66"/>
      <c r="V65" s="66">
        <f t="shared" si="38"/>
        <v>0</v>
      </c>
      <c r="W65" s="71"/>
      <c r="X65" s="64">
        <f t="shared" si="34"/>
        <v>0</v>
      </c>
      <c r="Y65" s="68"/>
      <c r="Z65" s="69"/>
      <c r="AA65" s="66"/>
      <c r="AB65" s="69"/>
      <c r="AC65" s="66">
        <f t="shared" si="41"/>
        <v>0</v>
      </c>
      <c r="AD65" s="67"/>
      <c r="AE65" s="64">
        <f t="shared" si="35"/>
        <v>0</v>
      </c>
      <c r="AF65" s="68"/>
      <c r="AG65" s="69"/>
      <c r="AH65" s="69"/>
      <c r="AI65" s="66"/>
      <c r="AJ65" s="66">
        <f t="shared" si="42"/>
        <v>0</v>
      </c>
      <c r="AK65" s="67"/>
      <c r="AL65" s="55">
        <f t="shared" si="30"/>
        <v>150</v>
      </c>
    </row>
    <row r="66" spans="1:38" ht="40.5" customHeight="1" x14ac:dyDescent="0.3">
      <c r="A66" s="35" t="s">
        <v>106</v>
      </c>
      <c r="B66" s="77" t="s">
        <v>71</v>
      </c>
      <c r="C66" s="74"/>
      <c r="D66" s="75"/>
      <c r="E66" s="76"/>
      <c r="F66" s="76"/>
      <c r="G66" s="66"/>
      <c r="H66" s="66">
        <f t="shared" si="36"/>
        <v>0</v>
      </c>
      <c r="I66" s="67"/>
      <c r="J66" s="64">
        <f t="shared" si="32"/>
        <v>0</v>
      </c>
      <c r="K66" s="68"/>
      <c r="L66" s="69"/>
      <c r="M66" s="69"/>
      <c r="N66" s="66">
        <v>148.30000000000001</v>
      </c>
      <c r="O66" s="66">
        <f t="shared" si="37"/>
        <v>148.30000000000001</v>
      </c>
      <c r="P66" s="67">
        <v>148.30000000000001</v>
      </c>
      <c r="Q66" s="64">
        <f t="shared" si="33"/>
        <v>0</v>
      </c>
      <c r="R66" s="70"/>
      <c r="S66" s="69"/>
      <c r="T66" s="66"/>
      <c r="U66" s="66"/>
      <c r="V66" s="66">
        <f t="shared" si="38"/>
        <v>0</v>
      </c>
      <c r="W66" s="71"/>
      <c r="X66" s="64">
        <f t="shared" si="34"/>
        <v>0</v>
      </c>
      <c r="Y66" s="68"/>
      <c r="Z66" s="69"/>
      <c r="AA66" s="69"/>
      <c r="AB66" s="66"/>
      <c r="AC66" s="66">
        <f t="shared" si="41"/>
        <v>0</v>
      </c>
      <c r="AD66" s="67"/>
      <c r="AE66" s="64">
        <f t="shared" si="35"/>
        <v>0</v>
      </c>
      <c r="AF66" s="68"/>
      <c r="AG66" s="69"/>
      <c r="AH66" s="66"/>
      <c r="AI66" s="66"/>
      <c r="AJ66" s="66">
        <f t="shared" si="42"/>
        <v>0</v>
      </c>
      <c r="AK66" s="67"/>
      <c r="AL66" s="55">
        <f t="shared" si="30"/>
        <v>148.30000000000001</v>
      </c>
    </row>
    <row r="67" spans="1:38" ht="19.5" customHeight="1" x14ac:dyDescent="0.3">
      <c r="A67" s="35" t="s">
        <v>107</v>
      </c>
      <c r="B67" s="47" t="s">
        <v>55</v>
      </c>
      <c r="C67" s="64"/>
      <c r="D67" s="65"/>
      <c r="E67" s="66"/>
      <c r="F67" s="66"/>
      <c r="G67" s="66"/>
      <c r="H67" s="66">
        <f t="shared" si="36"/>
        <v>0</v>
      </c>
      <c r="I67" s="67"/>
      <c r="J67" s="64">
        <f t="shared" si="32"/>
        <v>0</v>
      </c>
      <c r="K67" s="68"/>
      <c r="L67" s="69"/>
      <c r="M67" s="69"/>
      <c r="N67" s="66">
        <v>95</v>
      </c>
      <c r="O67" s="66">
        <f t="shared" si="37"/>
        <v>95</v>
      </c>
      <c r="P67" s="67">
        <v>95</v>
      </c>
      <c r="Q67" s="64">
        <f t="shared" si="33"/>
        <v>0</v>
      </c>
      <c r="R67" s="70"/>
      <c r="S67" s="69"/>
      <c r="T67" s="69"/>
      <c r="U67" s="66"/>
      <c r="V67" s="66">
        <f t="shared" si="38"/>
        <v>0</v>
      </c>
      <c r="W67" s="71"/>
      <c r="X67" s="64">
        <f t="shared" si="34"/>
        <v>0</v>
      </c>
      <c r="Y67" s="68"/>
      <c r="Z67" s="69"/>
      <c r="AA67" s="69"/>
      <c r="AB67" s="69"/>
      <c r="AC67" s="66">
        <f t="shared" si="41"/>
        <v>0</v>
      </c>
      <c r="AD67" s="67"/>
      <c r="AE67" s="64">
        <f t="shared" si="35"/>
        <v>0</v>
      </c>
      <c r="AF67" s="68"/>
      <c r="AG67" s="69"/>
      <c r="AH67" s="69"/>
      <c r="AI67" s="66"/>
      <c r="AJ67" s="66">
        <f t="shared" si="42"/>
        <v>0</v>
      </c>
      <c r="AK67" s="67"/>
      <c r="AL67" s="55">
        <f t="shared" si="30"/>
        <v>95</v>
      </c>
    </row>
    <row r="68" spans="1:38" ht="22.5" customHeight="1" x14ac:dyDescent="0.3">
      <c r="A68" s="35" t="s">
        <v>108</v>
      </c>
      <c r="B68" s="44" t="str">
        <f>[2]vandens!B26</f>
        <v>Raguviškių vandens gerinimo įrenginiai</v>
      </c>
      <c r="C68" s="64">
        <f>[2]vandens!C26</f>
        <v>0</v>
      </c>
      <c r="D68" s="65">
        <f>[2]vandens!D26</f>
        <v>0</v>
      </c>
      <c r="E68" s="66">
        <f>[2]vandens!E26</f>
        <v>0</v>
      </c>
      <c r="F68" s="66">
        <f>[2]vandens!F26</f>
        <v>0</v>
      </c>
      <c r="G68" s="66">
        <v>0</v>
      </c>
      <c r="H68" s="66">
        <f t="shared" si="36"/>
        <v>0</v>
      </c>
      <c r="I68" s="67"/>
      <c r="J68" s="64">
        <f t="shared" si="32"/>
        <v>0</v>
      </c>
      <c r="K68" s="65">
        <f>[2]vandens!K26</f>
        <v>0</v>
      </c>
      <c r="L68" s="66">
        <f>[2]vandens!L26</f>
        <v>0</v>
      </c>
      <c r="M68" s="66">
        <f>[2]vandens!M26</f>
        <v>0</v>
      </c>
      <c r="N68" s="66">
        <v>290</v>
      </c>
      <c r="O68" s="66">
        <f t="shared" si="37"/>
        <v>290</v>
      </c>
      <c r="P68" s="67">
        <v>290</v>
      </c>
      <c r="Q68" s="64">
        <f t="shared" si="33"/>
        <v>0</v>
      </c>
      <c r="R68" s="78">
        <f>[2]vandens!R26</f>
        <v>0</v>
      </c>
      <c r="S68" s="66">
        <f>[2]vandens!S26</f>
        <v>0</v>
      </c>
      <c r="T68" s="66">
        <f>[2]vandens!T26</f>
        <v>0</v>
      </c>
      <c r="U68" s="66">
        <f>[2]vandens!U26</f>
        <v>0</v>
      </c>
      <c r="V68" s="66">
        <f>[2]vandens!V26</f>
        <v>0</v>
      </c>
      <c r="W68" s="71">
        <f>[2]vandens!W26</f>
        <v>0</v>
      </c>
      <c r="X68" s="64">
        <f t="shared" si="34"/>
        <v>0</v>
      </c>
      <c r="Y68" s="65"/>
      <c r="Z68" s="66"/>
      <c r="AA68" s="66"/>
      <c r="AB68" s="66"/>
      <c r="AC68" s="66">
        <f t="shared" si="41"/>
        <v>0</v>
      </c>
      <c r="AD68" s="67"/>
      <c r="AE68" s="64">
        <f t="shared" si="35"/>
        <v>0</v>
      </c>
      <c r="AF68" s="65">
        <v>0</v>
      </c>
      <c r="AG68" s="66">
        <v>0</v>
      </c>
      <c r="AH68" s="66">
        <v>0</v>
      </c>
      <c r="AI68" s="66">
        <v>0</v>
      </c>
      <c r="AJ68" s="66">
        <f t="shared" si="42"/>
        <v>0</v>
      </c>
      <c r="AK68" s="67">
        <v>0</v>
      </c>
      <c r="AL68" s="55">
        <f t="shared" si="30"/>
        <v>290</v>
      </c>
    </row>
    <row r="69" spans="1:38" ht="22.5" customHeight="1" x14ac:dyDescent="0.3">
      <c r="A69" s="35" t="s">
        <v>109</v>
      </c>
      <c r="B69" s="44" t="str">
        <f>[2]vandens!B27</f>
        <v>Leliūnų vandens gerinimo įrenginiai</v>
      </c>
      <c r="C69" s="64">
        <f>[2]vandens!C27</f>
        <v>0</v>
      </c>
      <c r="D69" s="65">
        <f>[2]vandens!D27</f>
        <v>0</v>
      </c>
      <c r="E69" s="66">
        <f>[2]vandens!E27</f>
        <v>0</v>
      </c>
      <c r="F69" s="66">
        <f>[2]vandens!F27</f>
        <v>0</v>
      </c>
      <c r="G69" s="66">
        <v>0</v>
      </c>
      <c r="H69" s="66">
        <f t="shared" si="36"/>
        <v>0</v>
      </c>
      <c r="I69" s="67"/>
      <c r="J69" s="64">
        <f t="shared" si="32"/>
        <v>0</v>
      </c>
      <c r="K69" s="65">
        <f>[2]vandens!K27</f>
        <v>0</v>
      </c>
      <c r="L69" s="66">
        <f>[2]vandens!L27</f>
        <v>0</v>
      </c>
      <c r="M69" s="66">
        <f>[2]vandens!M27</f>
        <v>0</v>
      </c>
      <c r="N69" s="66">
        <v>285.60000000000002</v>
      </c>
      <c r="O69" s="66">
        <f t="shared" si="37"/>
        <v>285.60000000000002</v>
      </c>
      <c r="P69" s="67">
        <v>285.60000000000002</v>
      </c>
      <c r="Q69" s="64">
        <f t="shared" si="33"/>
        <v>0</v>
      </c>
      <c r="R69" s="78">
        <f>[2]vandens!R27</f>
        <v>0</v>
      </c>
      <c r="S69" s="66">
        <f>[2]vandens!S27</f>
        <v>0</v>
      </c>
      <c r="T69" s="66">
        <f>[2]vandens!T27</f>
        <v>0</v>
      </c>
      <c r="U69" s="66">
        <f>[2]vandens!U27</f>
        <v>0</v>
      </c>
      <c r="V69" s="66">
        <f>[2]vandens!V27</f>
        <v>0</v>
      </c>
      <c r="W69" s="71">
        <f>[2]vandens!W27</f>
        <v>0</v>
      </c>
      <c r="X69" s="64">
        <f t="shared" si="34"/>
        <v>0</v>
      </c>
      <c r="Y69" s="65"/>
      <c r="Z69" s="66"/>
      <c r="AA69" s="66"/>
      <c r="AB69" s="66"/>
      <c r="AC69" s="66">
        <f t="shared" si="41"/>
        <v>0</v>
      </c>
      <c r="AD69" s="67"/>
      <c r="AE69" s="64">
        <f t="shared" si="35"/>
        <v>0</v>
      </c>
      <c r="AF69" s="65">
        <v>0</v>
      </c>
      <c r="AG69" s="66">
        <v>0</v>
      </c>
      <c r="AH69" s="66">
        <v>0</v>
      </c>
      <c r="AI69" s="66">
        <v>0</v>
      </c>
      <c r="AJ69" s="66">
        <f t="shared" si="42"/>
        <v>0</v>
      </c>
      <c r="AK69" s="67">
        <v>0</v>
      </c>
      <c r="AL69" s="55">
        <f t="shared" si="30"/>
        <v>285.60000000000002</v>
      </c>
    </row>
    <row r="70" spans="1:38" ht="22.5" customHeight="1" x14ac:dyDescent="0.3">
      <c r="A70" s="35" t="s">
        <v>110</v>
      </c>
      <c r="B70" s="44" t="str">
        <f>[2]vandens!B28</f>
        <v>Juodupėnų vandens gerinimo įrenginiai</v>
      </c>
      <c r="C70" s="64">
        <f>[2]vandens!C28</f>
        <v>0</v>
      </c>
      <c r="D70" s="65">
        <f>[2]vandens!D28</f>
        <v>0</v>
      </c>
      <c r="E70" s="66">
        <f>[2]vandens!E28</f>
        <v>0</v>
      </c>
      <c r="F70" s="66">
        <f>[2]vandens!F28</f>
        <v>0</v>
      </c>
      <c r="G70" s="66">
        <f>[2]vandens!G28</f>
        <v>0</v>
      </c>
      <c r="H70" s="66">
        <f t="shared" si="36"/>
        <v>0</v>
      </c>
      <c r="I70" s="67"/>
      <c r="J70" s="64">
        <f t="shared" si="32"/>
        <v>0</v>
      </c>
      <c r="K70" s="65">
        <f>[2]vandens!K28</f>
        <v>0</v>
      </c>
      <c r="L70" s="66">
        <f>[2]vandens!L28</f>
        <v>0</v>
      </c>
      <c r="M70" s="66">
        <v>0</v>
      </c>
      <c r="N70" s="66">
        <f>[2]vandens!N28</f>
        <v>0</v>
      </c>
      <c r="O70" s="66">
        <f t="shared" si="37"/>
        <v>0</v>
      </c>
      <c r="P70" s="67"/>
      <c r="Q70" s="64">
        <f t="shared" si="33"/>
        <v>0</v>
      </c>
      <c r="R70" s="78">
        <f>[2]vandens!R28</f>
        <v>0</v>
      </c>
      <c r="S70" s="66">
        <f>[2]vandens!S28</f>
        <v>0</v>
      </c>
      <c r="T70" s="66">
        <v>290</v>
      </c>
      <c r="U70" s="66">
        <f>[2]vandens!U28</f>
        <v>0</v>
      </c>
      <c r="V70" s="66">
        <f>SUM(R70:U70)</f>
        <v>290</v>
      </c>
      <c r="W70" s="71">
        <v>290</v>
      </c>
      <c r="X70" s="64">
        <f t="shared" si="34"/>
        <v>0</v>
      </c>
      <c r="Y70" s="65"/>
      <c r="Z70" s="66"/>
      <c r="AA70" s="66"/>
      <c r="AB70" s="66"/>
      <c r="AC70" s="66">
        <f t="shared" si="41"/>
        <v>0</v>
      </c>
      <c r="AD70" s="67"/>
      <c r="AE70" s="64">
        <f t="shared" si="35"/>
        <v>0</v>
      </c>
      <c r="AF70" s="65">
        <v>0</v>
      </c>
      <c r="AG70" s="66">
        <v>0</v>
      </c>
      <c r="AH70" s="66">
        <v>0</v>
      </c>
      <c r="AI70" s="66">
        <v>0</v>
      </c>
      <c r="AJ70" s="66">
        <f t="shared" si="42"/>
        <v>0</v>
      </c>
      <c r="AK70" s="67">
        <v>0</v>
      </c>
      <c r="AL70" s="55">
        <f t="shared" si="30"/>
        <v>290</v>
      </c>
    </row>
    <row r="71" spans="1:38" ht="22.5" customHeight="1" x14ac:dyDescent="0.3">
      <c r="A71" s="35" t="s">
        <v>111</v>
      </c>
      <c r="B71" s="44" t="str">
        <f>[2]vandens!B29</f>
        <v>Laukžemės vandens gerinimo įrenginiai</v>
      </c>
      <c r="C71" s="64">
        <f>[2]vandens!C29</f>
        <v>0</v>
      </c>
      <c r="D71" s="65">
        <f>[2]vandens!D29</f>
        <v>0</v>
      </c>
      <c r="E71" s="66">
        <f>[2]vandens!E29</f>
        <v>0</v>
      </c>
      <c r="F71" s="66">
        <f>[2]vandens!F29</f>
        <v>0</v>
      </c>
      <c r="G71" s="66">
        <f>[2]vandens!G29</f>
        <v>0</v>
      </c>
      <c r="H71" s="66">
        <f t="shared" si="36"/>
        <v>0</v>
      </c>
      <c r="I71" s="67"/>
      <c r="J71" s="64">
        <f t="shared" si="32"/>
        <v>0</v>
      </c>
      <c r="K71" s="65">
        <f>[2]vandens!K29</f>
        <v>0</v>
      </c>
      <c r="L71" s="66">
        <f>[2]vandens!L29</f>
        <v>0</v>
      </c>
      <c r="M71" s="66">
        <f>[2]vandens!M29</f>
        <v>0</v>
      </c>
      <c r="N71" s="66">
        <f>[2]vandens!N29</f>
        <v>0</v>
      </c>
      <c r="O71" s="66">
        <f t="shared" si="37"/>
        <v>0</v>
      </c>
      <c r="P71" s="67"/>
      <c r="Q71" s="64">
        <f t="shared" si="33"/>
        <v>0</v>
      </c>
      <c r="R71" s="78">
        <f>[2]vandens!R29</f>
        <v>0</v>
      </c>
      <c r="S71" s="66">
        <f>[2]vandens!S29</f>
        <v>0</v>
      </c>
      <c r="T71" s="66">
        <f>[2]vandens!T29</f>
        <v>295.89999999999998</v>
      </c>
      <c r="U71" s="66">
        <f>[2]vandens!U29</f>
        <v>0</v>
      </c>
      <c r="V71" s="66">
        <f>[2]vandens!V29</f>
        <v>295.89999999999998</v>
      </c>
      <c r="W71" s="71">
        <f>[2]vandens!W29</f>
        <v>295.89999999999998</v>
      </c>
      <c r="X71" s="64">
        <f t="shared" si="34"/>
        <v>0</v>
      </c>
      <c r="Y71" s="65">
        <v>0</v>
      </c>
      <c r="Z71" s="66">
        <v>0</v>
      </c>
      <c r="AA71" s="66">
        <v>0</v>
      </c>
      <c r="AB71" s="66">
        <v>0</v>
      </c>
      <c r="AC71" s="66">
        <v>0</v>
      </c>
      <c r="AD71" s="67"/>
      <c r="AE71" s="64">
        <f t="shared" si="35"/>
        <v>0</v>
      </c>
      <c r="AF71" s="65">
        <v>0</v>
      </c>
      <c r="AG71" s="66">
        <v>0</v>
      </c>
      <c r="AH71" s="66">
        <v>0</v>
      </c>
      <c r="AI71" s="66">
        <v>0</v>
      </c>
      <c r="AJ71" s="66">
        <f t="shared" si="42"/>
        <v>0</v>
      </c>
      <c r="AK71" s="67">
        <v>0</v>
      </c>
      <c r="AL71" s="55">
        <f t="shared" si="30"/>
        <v>295.89999999999998</v>
      </c>
    </row>
    <row r="72" spans="1:38" ht="22.5" customHeight="1" x14ac:dyDescent="0.3">
      <c r="A72" s="35" t="s">
        <v>112</v>
      </c>
      <c r="B72" s="44" t="s">
        <v>40</v>
      </c>
      <c r="C72" s="64">
        <v>79.28</v>
      </c>
      <c r="D72" s="65"/>
      <c r="E72" s="65"/>
      <c r="F72" s="65"/>
      <c r="G72" s="65"/>
      <c r="H72" s="66">
        <f>SUM(D72:G72)</f>
        <v>0</v>
      </c>
      <c r="I72" s="67"/>
      <c r="J72" s="64">
        <f>C72+H72-I72</f>
        <v>79.28</v>
      </c>
      <c r="K72" s="65"/>
      <c r="L72" s="65"/>
      <c r="M72" s="65"/>
      <c r="N72" s="65"/>
      <c r="O72" s="66">
        <f t="shared" ref="O72:O73" si="43">SUM(K72:N72)</f>
        <v>0</v>
      </c>
      <c r="P72" s="67">
        <v>79.28</v>
      </c>
      <c r="Q72" s="64">
        <f t="shared" si="33"/>
        <v>0</v>
      </c>
      <c r="R72" s="78"/>
      <c r="S72" s="65"/>
      <c r="T72" s="65"/>
      <c r="U72" s="65"/>
      <c r="V72" s="66">
        <f t="shared" ref="V72:V82" si="44">SUM(R72:U72)</f>
        <v>0</v>
      </c>
      <c r="W72" s="71"/>
      <c r="X72" s="64">
        <f t="shared" si="34"/>
        <v>0</v>
      </c>
      <c r="Y72" s="65"/>
      <c r="Z72" s="65"/>
      <c r="AA72" s="65"/>
      <c r="AB72" s="65"/>
      <c r="AC72" s="66">
        <f t="shared" si="41"/>
        <v>0</v>
      </c>
      <c r="AD72" s="67"/>
      <c r="AE72" s="64">
        <f t="shared" si="35"/>
        <v>0</v>
      </c>
      <c r="AF72" s="65"/>
      <c r="AG72" s="65"/>
      <c r="AH72" s="65"/>
      <c r="AI72" s="65"/>
      <c r="AJ72" s="66">
        <f t="shared" ref="AJ72:AJ78" si="45">SUM(AF72:AI72)</f>
        <v>0</v>
      </c>
      <c r="AK72" s="67"/>
      <c r="AL72" s="55">
        <f>H72+O72+V72+AC72+AJ72</f>
        <v>0</v>
      </c>
    </row>
    <row r="73" spans="1:38" ht="32.25" customHeight="1" x14ac:dyDescent="0.3">
      <c r="A73" s="35" t="s">
        <v>113</v>
      </c>
      <c r="B73" s="45" t="s">
        <v>114</v>
      </c>
      <c r="C73" s="64"/>
      <c r="D73" s="65"/>
      <c r="E73" s="65"/>
      <c r="F73" s="65"/>
      <c r="G73" s="65"/>
      <c r="H73" s="66">
        <f>SUM(D73:G73)</f>
        <v>0</v>
      </c>
      <c r="I73" s="67"/>
      <c r="J73" s="64">
        <f>C73+H73-I73</f>
        <v>0</v>
      </c>
      <c r="K73" s="65"/>
      <c r="L73" s="65"/>
      <c r="M73" s="65"/>
      <c r="N73" s="65"/>
      <c r="O73" s="66">
        <f t="shared" si="43"/>
        <v>0</v>
      </c>
      <c r="P73" s="67"/>
      <c r="Q73" s="64">
        <f t="shared" si="33"/>
        <v>0</v>
      </c>
      <c r="R73" s="78"/>
      <c r="S73" s="65"/>
      <c r="T73" s="65">
        <v>13.5</v>
      </c>
      <c r="U73" s="65"/>
      <c r="V73" s="66">
        <f t="shared" si="44"/>
        <v>13.5</v>
      </c>
      <c r="W73" s="71">
        <v>13.5</v>
      </c>
      <c r="X73" s="64">
        <f t="shared" si="34"/>
        <v>0</v>
      </c>
      <c r="Y73" s="65"/>
      <c r="Z73" s="65"/>
      <c r="AA73" s="65"/>
      <c r="AB73" s="65"/>
      <c r="AC73" s="66">
        <f t="shared" si="41"/>
        <v>0</v>
      </c>
      <c r="AD73" s="67"/>
      <c r="AE73" s="64">
        <f t="shared" si="35"/>
        <v>0</v>
      </c>
      <c r="AF73" s="65"/>
      <c r="AG73" s="65"/>
      <c r="AH73" s="65"/>
      <c r="AI73" s="65"/>
      <c r="AJ73" s="66">
        <f t="shared" si="45"/>
        <v>0</v>
      </c>
      <c r="AK73" s="67"/>
      <c r="AL73" s="55">
        <f>H73+O73+V73+AC73+AJ73</f>
        <v>13.5</v>
      </c>
    </row>
    <row r="74" spans="1:38" ht="32.25" customHeight="1" x14ac:dyDescent="0.3">
      <c r="A74" s="35" t="s">
        <v>115</v>
      </c>
      <c r="B74" s="45" t="s">
        <v>116</v>
      </c>
      <c r="C74" s="64"/>
      <c r="D74" s="65"/>
      <c r="E74" s="65"/>
      <c r="F74" s="65"/>
      <c r="G74" s="65"/>
      <c r="H74" s="66">
        <f>SUM(D74:G74)</f>
        <v>0</v>
      </c>
      <c r="I74" s="67"/>
      <c r="J74" s="64">
        <f>C74+H74-I74</f>
        <v>0</v>
      </c>
      <c r="K74" s="65"/>
      <c r="L74" s="65"/>
      <c r="M74" s="65"/>
      <c r="N74" s="65"/>
      <c r="O74" s="66">
        <f t="shared" ref="O74" si="46">SUM(K74:N74)</f>
        <v>0</v>
      </c>
      <c r="P74" s="67"/>
      <c r="Q74" s="64">
        <f t="shared" si="33"/>
        <v>0</v>
      </c>
      <c r="R74" s="78"/>
      <c r="S74" s="65"/>
      <c r="T74" s="65"/>
      <c r="U74" s="65"/>
      <c r="V74" s="66">
        <f t="shared" si="44"/>
        <v>0</v>
      </c>
      <c r="W74" s="71"/>
      <c r="X74" s="64">
        <f t="shared" si="34"/>
        <v>0</v>
      </c>
      <c r="Y74" s="65"/>
      <c r="Z74" s="65"/>
      <c r="AA74" s="65"/>
      <c r="AB74" s="65"/>
      <c r="AC74" s="66">
        <f t="shared" si="41"/>
        <v>0</v>
      </c>
      <c r="AD74" s="67"/>
      <c r="AE74" s="64">
        <f t="shared" si="35"/>
        <v>0</v>
      </c>
      <c r="AF74" s="65"/>
      <c r="AG74" s="65"/>
      <c r="AH74" s="65">
        <v>50</v>
      </c>
      <c r="AI74" s="65"/>
      <c r="AJ74" s="66">
        <f t="shared" si="45"/>
        <v>50</v>
      </c>
      <c r="AK74" s="67">
        <v>50</v>
      </c>
      <c r="AL74" s="55">
        <f>H74+O74+V74+AC74+AJ74</f>
        <v>50</v>
      </c>
    </row>
    <row r="75" spans="1:38" ht="23.25" customHeight="1" x14ac:dyDescent="0.3">
      <c r="A75" s="35" t="s">
        <v>117</v>
      </c>
      <c r="B75" s="45" t="s">
        <v>118</v>
      </c>
      <c r="C75" s="64"/>
      <c r="D75" s="65"/>
      <c r="E75" s="65"/>
      <c r="F75" s="65"/>
      <c r="G75" s="65"/>
      <c r="H75" s="66">
        <f t="shared" ref="H75:H77" si="47">SUM(D75:G75)</f>
        <v>0</v>
      </c>
      <c r="I75" s="67"/>
      <c r="J75" s="64">
        <f t="shared" ref="J75:J79" si="48">C75+H75-I75</f>
        <v>0</v>
      </c>
      <c r="K75" s="65"/>
      <c r="L75" s="65"/>
      <c r="M75" s="65"/>
      <c r="N75" s="65"/>
      <c r="O75" s="66">
        <f t="shared" ref="O75:O84" si="49">SUM(K75:N75)</f>
        <v>0</v>
      </c>
      <c r="P75" s="67"/>
      <c r="Q75" s="64">
        <f t="shared" si="33"/>
        <v>0</v>
      </c>
      <c r="R75" s="78"/>
      <c r="S75" s="65"/>
      <c r="T75" s="65"/>
      <c r="U75" s="65"/>
      <c r="V75" s="66">
        <f t="shared" si="44"/>
        <v>0</v>
      </c>
      <c r="W75" s="71"/>
      <c r="X75" s="64">
        <f t="shared" si="34"/>
        <v>0</v>
      </c>
      <c r="Y75" s="65"/>
      <c r="Z75" s="65"/>
      <c r="AA75" s="65"/>
      <c r="AB75" s="65">
        <v>53.76</v>
      </c>
      <c r="AC75" s="66">
        <f t="shared" si="41"/>
        <v>53.76</v>
      </c>
      <c r="AD75" s="67">
        <v>53.76</v>
      </c>
      <c r="AE75" s="64">
        <f t="shared" si="35"/>
        <v>0</v>
      </c>
      <c r="AF75" s="65"/>
      <c r="AG75" s="65"/>
      <c r="AH75" s="65"/>
      <c r="AI75" s="65"/>
      <c r="AJ75" s="66">
        <f t="shared" si="45"/>
        <v>0</v>
      </c>
      <c r="AK75" s="67"/>
      <c r="AL75" s="55">
        <f t="shared" ref="AL75:AL84" si="50">H75+O75+V75+AC75+AJ75</f>
        <v>53.76</v>
      </c>
    </row>
    <row r="76" spans="1:38" ht="23.25" customHeight="1" x14ac:dyDescent="0.3">
      <c r="A76" s="35" t="s">
        <v>119</v>
      </c>
      <c r="B76" s="45" t="s">
        <v>120</v>
      </c>
      <c r="C76" s="64"/>
      <c r="D76" s="65"/>
      <c r="E76" s="65"/>
      <c r="F76" s="65"/>
      <c r="G76" s="65"/>
      <c r="H76" s="66">
        <f t="shared" si="47"/>
        <v>0</v>
      </c>
      <c r="I76" s="67"/>
      <c r="J76" s="64">
        <f t="shared" si="48"/>
        <v>0</v>
      </c>
      <c r="K76" s="65"/>
      <c r="L76" s="65"/>
      <c r="M76" s="65"/>
      <c r="N76" s="65"/>
      <c r="O76" s="66">
        <f t="shared" si="49"/>
        <v>0</v>
      </c>
      <c r="P76" s="67"/>
      <c r="Q76" s="64">
        <f t="shared" si="33"/>
        <v>0</v>
      </c>
      <c r="R76" s="78"/>
      <c r="S76" s="65"/>
      <c r="T76" s="65"/>
      <c r="U76" s="65"/>
      <c r="V76" s="66">
        <f t="shared" si="44"/>
        <v>0</v>
      </c>
      <c r="W76" s="71"/>
      <c r="X76" s="64">
        <f t="shared" si="34"/>
        <v>0</v>
      </c>
      <c r="Y76" s="65"/>
      <c r="Z76" s="65"/>
      <c r="AA76" s="65"/>
      <c r="AB76" s="65">
        <v>51.2</v>
      </c>
      <c r="AC76" s="66">
        <f t="shared" si="41"/>
        <v>51.2</v>
      </c>
      <c r="AD76" s="67">
        <v>51.2</v>
      </c>
      <c r="AE76" s="64">
        <f t="shared" si="35"/>
        <v>0</v>
      </c>
      <c r="AF76" s="65"/>
      <c r="AG76" s="65"/>
      <c r="AH76" s="65"/>
      <c r="AI76" s="65"/>
      <c r="AJ76" s="66">
        <f t="shared" si="45"/>
        <v>0</v>
      </c>
      <c r="AK76" s="67"/>
      <c r="AL76" s="55">
        <f t="shared" si="50"/>
        <v>51.2</v>
      </c>
    </row>
    <row r="77" spans="1:38" ht="23.25" customHeight="1" x14ac:dyDescent="0.3">
      <c r="A77" s="35" t="s">
        <v>121</v>
      </c>
      <c r="B77" s="45" t="s">
        <v>122</v>
      </c>
      <c r="C77" s="64"/>
      <c r="D77" s="65"/>
      <c r="E77" s="65"/>
      <c r="F77" s="65"/>
      <c r="G77" s="65"/>
      <c r="H77" s="66">
        <f t="shared" si="47"/>
        <v>0</v>
      </c>
      <c r="I77" s="67"/>
      <c r="J77" s="64">
        <f t="shared" si="48"/>
        <v>0</v>
      </c>
      <c r="K77" s="65"/>
      <c r="L77" s="65"/>
      <c r="M77" s="65"/>
      <c r="N77" s="65"/>
      <c r="O77" s="66">
        <f t="shared" si="49"/>
        <v>0</v>
      </c>
      <c r="P77" s="67"/>
      <c r="Q77" s="64">
        <f t="shared" si="33"/>
        <v>0</v>
      </c>
      <c r="R77" s="78"/>
      <c r="S77" s="65"/>
      <c r="T77" s="65"/>
      <c r="U77" s="65"/>
      <c r="V77" s="66">
        <f t="shared" si="44"/>
        <v>0</v>
      </c>
      <c r="W77" s="71"/>
      <c r="X77" s="64">
        <f t="shared" si="34"/>
        <v>0</v>
      </c>
      <c r="Y77" s="65"/>
      <c r="Z77" s="65"/>
      <c r="AA77" s="65"/>
      <c r="AB77" s="65"/>
      <c r="AC77" s="66">
        <f t="shared" si="41"/>
        <v>0</v>
      </c>
      <c r="AD77" s="67"/>
      <c r="AE77" s="64">
        <f t="shared" si="35"/>
        <v>0</v>
      </c>
      <c r="AF77" s="65"/>
      <c r="AG77" s="65"/>
      <c r="AH77" s="65"/>
      <c r="AI77" s="65">
        <v>11.52</v>
      </c>
      <c r="AJ77" s="66">
        <f t="shared" si="45"/>
        <v>11.52</v>
      </c>
      <c r="AK77" s="67">
        <v>11.52</v>
      </c>
      <c r="AL77" s="55">
        <f t="shared" si="50"/>
        <v>11.52</v>
      </c>
    </row>
    <row r="78" spans="1:38" ht="23.25" customHeight="1" x14ac:dyDescent="0.3">
      <c r="A78" s="35" t="s">
        <v>123</v>
      </c>
      <c r="B78" s="45" t="s">
        <v>124</v>
      </c>
      <c r="C78" s="64"/>
      <c r="D78" s="65"/>
      <c r="E78" s="65"/>
      <c r="F78" s="65"/>
      <c r="G78" s="65"/>
      <c r="H78" s="66">
        <f t="shared" ref="H78:H83" si="51">SUM(D78:G78)</f>
        <v>0</v>
      </c>
      <c r="I78" s="67"/>
      <c r="J78" s="64">
        <f t="shared" si="48"/>
        <v>0</v>
      </c>
      <c r="K78" s="65"/>
      <c r="L78" s="65"/>
      <c r="M78" s="65"/>
      <c r="N78" s="65"/>
      <c r="O78" s="66">
        <f t="shared" si="49"/>
        <v>0</v>
      </c>
      <c r="P78" s="67"/>
      <c r="Q78" s="64">
        <f t="shared" si="33"/>
        <v>0</v>
      </c>
      <c r="R78" s="78"/>
      <c r="S78" s="65"/>
      <c r="T78" s="65"/>
      <c r="U78" s="65"/>
      <c r="V78" s="66">
        <f t="shared" si="44"/>
        <v>0</v>
      </c>
      <c r="W78" s="71"/>
      <c r="X78" s="64">
        <f t="shared" si="34"/>
        <v>0</v>
      </c>
      <c r="Y78" s="65"/>
      <c r="Z78" s="65"/>
      <c r="AA78" s="65"/>
      <c r="AB78" s="65"/>
      <c r="AC78" s="66">
        <f t="shared" si="41"/>
        <v>0</v>
      </c>
      <c r="AD78" s="67"/>
      <c r="AE78" s="64">
        <f t="shared" si="35"/>
        <v>0</v>
      </c>
      <c r="AF78" s="65"/>
      <c r="AG78" s="65"/>
      <c r="AH78" s="65"/>
      <c r="AI78" s="65">
        <v>205</v>
      </c>
      <c r="AJ78" s="66">
        <f t="shared" si="45"/>
        <v>205</v>
      </c>
      <c r="AK78" s="67">
        <v>205</v>
      </c>
      <c r="AL78" s="55">
        <f t="shared" si="50"/>
        <v>205</v>
      </c>
    </row>
    <row r="79" spans="1:38" ht="46.8" customHeight="1" x14ac:dyDescent="0.3">
      <c r="A79" s="35" t="s">
        <v>299</v>
      </c>
      <c r="B79" s="36" t="s">
        <v>303</v>
      </c>
      <c r="C79" s="64"/>
      <c r="D79" s="65"/>
      <c r="E79" s="65"/>
      <c r="F79" s="65"/>
      <c r="G79" s="65"/>
      <c r="H79" s="66"/>
      <c r="I79" s="67"/>
      <c r="J79" s="64">
        <f t="shared" si="48"/>
        <v>0</v>
      </c>
      <c r="K79" s="65">
        <v>200</v>
      </c>
      <c r="L79" s="65"/>
      <c r="M79" s="65"/>
      <c r="N79" s="65"/>
      <c r="O79" s="66">
        <f t="shared" si="49"/>
        <v>200</v>
      </c>
      <c r="P79" s="67">
        <v>200</v>
      </c>
      <c r="Q79" s="64"/>
      <c r="R79" s="78"/>
      <c r="S79" s="65"/>
      <c r="T79" s="65"/>
      <c r="U79" s="65"/>
      <c r="V79" s="66">
        <f t="shared" si="44"/>
        <v>0</v>
      </c>
      <c r="W79" s="71"/>
      <c r="X79" s="64"/>
      <c r="Y79" s="65"/>
      <c r="Z79" s="65"/>
      <c r="AA79" s="65"/>
      <c r="AB79" s="65"/>
      <c r="AC79" s="66"/>
      <c r="AD79" s="67"/>
      <c r="AE79" s="64"/>
      <c r="AF79" s="65"/>
      <c r="AG79" s="65"/>
      <c r="AH79" s="65"/>
      <c r="AI79" s="65"/>
      <c r="AJ79" s="66"/>
      <c r="AK79" s="67"/>
      <c r="AL79" s="55">
        <f t="shared" si="50"/>
        <v>200</v>
      </c>
    </row>
    <row r="80" spans="1:38" ht="31.8" customHeight="1" x14ac:dyDescent="0.3">
      <c r="A80" s="35" t="s">
        <v>300</v>
      </c>
      <c r="B80" s="187" t="s">
        <v>302</v>
      </c>
      <c r="C80" s="64"/>
      <c r="D80" s="65"/>
      <c r="E80" s="65"/>
      <c r="F80" s="65"/>
      <c r="G80" s="65">
        <v>20.25</v>
      </c>
      <c r="H80" s="66">
        <f t="shared" si="51"/>
        <v>20.25</v>
      </c>
      <c r="I80" s="67">
        <v>20.25</v>
      </c>
      <c r="J80" s="64"/>
      <c r="K80" s="65"/>
      <c r="L80" s="65"/>
      <c r="M80" s="65"/>
      <c r="N80" s="65"/>
      <c r="O80" s="66"/>
      <c r="P80" s="67"/>
      <c r="Q80" s="64"/>
      <c r="R80" s="78"/>
      <c r="S80" s="65"/>
      <c r="T80" s="65"/>
      <c r="U80" s="65"/>
      <c r="V80" s="66">
        <f t="shared" si="44"/>
        <v>0</v>
      </c>
      <c r="W80" s="71"/>
      <c r="X80" s="64"/>
      <c r="Y80" s="65"/>
      <c r="Z80" s="65"/>
      <c r="AA80" s="65"/>
      <c r="AB80" s="65"/>
      <c r="AC80" s="66"/>
      <c r="AD80" s="67"/>
      <c r="AE80" s="64"/>
      <c r="AF80" s="65"/>
      <c r="AG80" s="65"/>
      <c r="AH80" s="65"/>
      <c r="AI80" s="65"/>
      <c r="AJ80" s="66"/>
      <c r="AK80" s="67"/>
      <c r="AL80" s="55">
        <f t="shared" si="50"/>
        <v>20.25</v>
      </c>
    </row>
    <row r="81" spans="1:38" ht="45.6" customHeight="1" x14ac:dyDescent="0.3">
      <c r="A81" s="35" t="s">
        <v>308</v>
      </c>
      <c r="B81" s="43" t="s">
        <v>295</v>
      </c>
      <c r="C81" s="64"/>
      <c r="D81" s="65"/>
      <c r="E81" s="65"/>
      <c r="F81" s="65"/>
      <c r="G81" s="65"/>
      <c r="H81" s="66">
        <f t="shared" si="51"/>
        <v>0</v>
      </c>
      <c r="I81" s="67"/>
      <c r="J81" s="64"/>
      <c r="K81" s="65"/>
      <c r="L81" s="65"/>
      <c r="M81" s="65"/>
      <c r="N81" s="65"/>
      <c r="O81" s="66">
        <f t="shared" si="49"/>
        <v>0</v>
      </c>
      <c r="P81" s="67"/>
      <c r="Q81" s="64"/>
      <c r="R81" s="78"/>
      <c r="S81" s="65"/>
      <c r="T81" s="65">
        <v>411.3</v>
      </c>
      <c r="U81" s="65"/>
      <c r="V81" s="66">
        <f t="shared" si="44"/>
        <v>411.3</v>
      </c>
      <c r="W81" s="71">
        <v>411.3</v>
      </c>
      <c r="X81" s="64"/>
      <c r="Y81" s="65"/>
      <c r="Z81" s="65"/>
      <c r="AA81" s="65"/>
      <c r="AB81" s="65"/>
      <c r="AC81" s="66"/>
      <c r="AD81" s="67"/>
      <c r="AE81" s="64"/>
      <c r="AF81" s="65"/>
      <c r="AG81" s="65"/>
      <c r="AH81" s="65"/>
      <c r="AI81" s="65"/>
      <c r="AJ81" s="66"/>
      <c r="AK81" s="67"/>
      <c r="AL81" s="55">
        <f t="shared" si="50"/>
        <v>411.3</v>
      </c>
    </row>
    <row r="82" spans="1:38" ht="45.6" customHeight="1" x14ac:dyDescent="0.3">
      <c r="A82" s="35" t="s">
        <v>309</v>
      </c>
      <c r="B82" s="188" t="s">
        <v>301</v>
      </c>
      <c r="C82" s="64"/>
      <c r="D82" s="65"/>
      <c r="E82" s="65"/>
      <c r="F82" s="65"/>
      <c r="G82" s="65"/>
      <c r="H82" s="66">
        <f t="shared" si="51"/>
        <v>0</v>
      </c>
      <c r="I82" s="67"/>
      <c r="J82" s="64"/>
      <c r="K82" s="65"/>
      <c r="L82" s="65"/>
      <c r="M82" s="65">
        <v>410</v>
      </c>
      <c r="N82" s="65"/>
      <c r="O82" s="66">
        <f t="shared" si="49"/>
        <v>410</v>
      </c>
      <c r="P82" s="67">
        <v>410</v>
      </c>
      <c r="Q82" s="64"/>
      <c r="R82" s="78"/>
      <c r="S82" s="65"/>
      <c r="T82" s="65"/>
      <c r="U82" s="65"/>
      <c r="V82" s="66">
        <f t="shared" si="44"/>
        <v>0</v>
      </c>
      <c r="W82" s="71"/>
      <c r="X82" s="64"/>
      <c r="Y82" s="65"/>
      <c r="Z82" s="65"/>
      <c r="AA82" s="65"/>
      <c r="AB82" s="65"/>
      <c r="AC82" s="66"/>
      <c r="AD82" s="67"/>
      <c r="AE82" s="64"/>
      <c r="AF82" s="65"/>
      <c r="AG82" s="65"/>
      <c r="AH82" s="65"/>
      <c r="AI82" s="65"/>
      <c r="AJ82" s="66"/>
      <c r="AK82" s="67"/>
      <c r="AL82" s="55">
        <f t="shared" si="50"/>
        <v>410</v>
      </c>
    </row>
    <row r="83" spans="1:38" ht="28.8" customHeight="1" x14ac:dyDescent="0.3">
      <c r="A83" s="35" t="s">
        <v>319</v>
      </c>
      <c r="B83" s="188" t="s">
        <v>320</v>
      </c>
      <c r="C83" s="64"/>
      <c r="D83" s="65"/>
      <c r="E83" s="65"/>
      <c r="F83" s="65"/>
      <c r="G83" s="65">
        <v>10.1</v>
      </c>
      <c r="H83" s="66">
        <f t="shared" si="51"/>
        <v>10.1</v>
      </c>
      <c r="I83" s="67">
        <v>10.1</v>
      </c>
      <c r="J83" s="64"/>
      <c r="K83" s="65"/>
      <c r="L83" s="65"/>
      <c r="M83" s="65"/>
      <c r="N83" s="65"/>
      <c r="O83" s="66">
        <f t="shared" si="49"/>
        <v>0</v>
      </c>
      <c r="P83" s="67"/>
      <c r="Q83" s="64"/>
      <c r="R83" s="78"/>
      <c r="S83" s="65"/>
      <c r="T83" s="65"/>
      <c r="U83" s="65"/>
      <c r="V83" s="66"/>
      <c r="W83" s="71"/>
      <c r="X83" s="64"/>
      <c r="Y83" s="65"/>
      <c r="Z83" s="65"/>
      <c r="AA83" s="65"/>
      <c r="AB83" s="65"/>
      <c r="AC83" s="66"/>
      <c r="AD83" s="67"/>
      <c r="AE83" s="64"/>
      <c r="AF83" s="65"/>
      <c r="AG83" s="65"/>
      <c r="AH83" s="65"/>
      <c r="AI83" s="65"/>
      <c r="AJ83" s="66"/>
      <c r="AK83" s="67"/>
      <c r="AL83" s="55">
        <f t="shared" si="50"/>
        <v>10.1</v>
      </c>
    </row>
    <row r="84" spans="1:38" ht="28.8" customHeight="1" x14ac:dyDescent="0.3">
      <c r="A84" s="35" t="s">
        <v>321</v>
      </c>
      <c r="B84" s="188" t="s">
        <v>322</v>
      </c>
      <c r="C84" s="64"/>
      <c r="D84" s="65"/>
      <c r="E84" s="65"/>
      <c r="F84" s="65"/>
      <c r="G84" s="65"/>
      <c r="H84" s="66"/>
      <c r="I84" s="67"/>
      <c r="J84" s="64"/>
      <c r="K84" s="65"/>
      <c r="L84" s="65">
        <v>66</v>
      </c>
      <c r="M84" s="65"/>
      <c r="N84" s="65"/>
      <c r="O84" s="66">
        <f t="shared" si="49"/>
        <v>66</v>
      </c>
      <c r="P84" s="67">
        <v>66</v>
      </c>
      <c r="Q84" s="64"/>
      <c r="R84" s="78"/>
      <c r="S84" s="65"/>
      <c r="T84" s="65"/>
      <c r="U84" s="65"/>
      <c r="V84" s="66"/>
      <c r="W84" s="71"/>
      <c r="X84" s="64"/>
      <c r="Y84" s="65"/>
      <c r="Z84" s="65"/>
      <c r="AA84" s="65"/>
      <c r="AB84" s="65"/>
      <c r="AC84" s="66"/>
      <c r="AD84" s="67"/>
      <c r="AE84" s="64"/>
      <c r="AF84" s="65"/>
      <c r="AG84" s="65"/>
      <c r="AH84" s="65"/>
      <c r="AI84" s="65"/>
      <c r="AJ84" s="66"/>
      <c r="AK84" s="67"/>
      <c r="AL84" s="55">
        <f t="shared" si="50"/>
        <v>66</v>
      </c>
    </row>
    <row r="85" spans="1:38" x14ac:dyDescent="0.3">
      <c r="A85" s="79" t="s">
        <v>125</v>
      </c>
      <c r="B85" s="80" t="s">
        <v>126</v>
      </c>
      <c r="C85" s="81"/>
      <c r="D85" s="68">
        <f>SUM(D86:D112)</f>
        <v>9.4</v>
      </c>
      <c r="E85" s="68">
        <f t="shared" ref="E85:AL85" si="52">SUM(E86:E112)</f>
        <v>16.5</v>
      </c>
      <c r="F85" s="68">
        <f t="shared" si="52"/>
        <v>9.1</v>
      </c>
      <c r="G85" s="68">
        <f t="shared" si="52"/>
        <v>74.110000000000014</v>
      </c>
      <c r="H85" s="69">
        <f t="shared" si="52"/>
        <v>109.11</v>
      </c>
      <c r="I85" s="68">
        <f t="shared" si="52"/>
        <v>109.11000000000001</v>
      </c>
      <c r="J85" s="81">
        <f t="shared" si="52"/>
        <v>0</v>
      </c>
      <c r="K85" s="68">
        <f t="shared" si="52"/>
        <v>43.17</v>
      </c>
      <c r="L85" s="68">
        <f t="shared" si="52"/>
        <v>67.52</v>
      </c>
      <c r="M85" s="68">
        <f t="shared" si="52"/>
        <v>170.77</v>
      </c>
      <c r="N85" s="68">
        <f t="shared" si="52"/>
        <v>17.77</v>
      </c>
      <c r="O85" s="69">
        <f t="shared" si="52"/>
        <v>299.23</v>
      </c>
      <c r="P85" s="68">
        <f t="shared" si="52"/>
        <v>299.23</v>
      </c>
      <c r="Q85" s="81">
        <f t="shared" si="52"/>
        <v>0</v>
      </c>
      <c r="R85" s="70">
        <f t="shared" si="52"/>
        <v>47.46</v>
      </c>
      <c r="S85" s="68">
        <f t="shared" si="52"/>
        <v>56.660000000000004</v>
      </c>
      <c r="T85" s="68">
        <f t="shared" si="52"/>
        <v>50.2</v>
      </c>
      <c r="U85" s="68">
        <f t="shared" si="52"/>
        <v>42.21</v>
      </c>
      <c r="V85" s="69">
        <f t="shared" si="52"/>
        <v>196.52999999999997</v>
      </c>
      <c r="W85" s="82">
        <f t="shared" si="52"/>
        <v>196.52999999999997</v>
      </c>
      <c r="X85" s="81">
        <f t="shared" si="52"/>
        <v>0</v>
      </c>
      <c r="Y85" s="68">
        <f t="shared" si="52"/>
        <v>19.72</v>
      </c>
      <c r="Z85" s="68">
        <f t="shared" si="52"/>
        <v>41.82</v>
      </c>
      <c r="AA85" s="68">
        <f t="shared" si="52"/>
        <v>88.82</v>
      </c>
      <c r="AB85" s="68">
        <f t="shared" si="52"/>
        <v>24.82</v>
      </c>
      <c r="AC85" s="69">
        <f t="shared" si="52"/>
        <v>175.18</v>
      </c>
      <c r="AD85" s="68">
        <f t="shared" si="52"/>
        <v>175.18</v>
      </c>
      <c r="AE85" s="81">
        <f t="shared" si="52"/>
        <v>0</v>
      </c>
      <c r="AF85" s="68">
        <f t="shared" si="52"/>
        <v>30.9</v>
      </c>
      <c r="AG85" s="68">
        <f t="shared" si="52"/>
        <v>37.799999999999997</v>
      </c>
      <c r="AH85" s="68">
        <f t="shared" si="52"/>
        <v>108.8</v>
      </c>
      <c r="AI85" s="68">
        <f t="shared" si="52"/>
        <v>37.299999999999997</v>
      </c>
      <c r="AJ85" s="69">
        <f t="shared" si="52"/>
        <v>214.8</v>
      </c>
      <c r="AK85" s="68">
        <f t="shared" si="52"/>
        <v>214.8</v>
      </c>
      <c r="AL85" s="81">
        <f t="shared" si="52"/>
        <v>994.85</v>
      </c>
    </row>
    <row r="86" spans="1:38" x14ac:dyDescent="0.3">
      <c r="A86" s="83" t="s">
        <v>127</v>
      </c>
      <c r="B86" s="84" t="s">
        <v>128</v>
      </c>
      <c r="C86" s="81"/>
      <c r="D86" s="65"/>
      <c r="E86" s="65"/>
      <c r="F86" s="65"/>
      <c r="G86" s="65">
        <v>18.61</v>
      </c>
      <c r="H86" s="66">
        <f t="shared" ref="H86:H104" si="53">SUM(D86:G86)</f>
        <v>18.61</v>
      </c>
      <c r="I86" s="67">
        <v>18.61</v>
      </c>
      <c r="J86" s="64">
        <f t="shared" ref="J86:J112" si="54">C86+H86-I86</f>
        <v>0</v>
      </c>
      <c r="K86" s="65">
        <v>3</v>
      </c>
      <c r="L86" s="65">
        <v>3</v>
      </c>
      <c r="M86" s="65">
        <v>3</v>
      </c>
      <c r="N86" s="65">
        <v>3</v>
      </c>
      <c r="O86" s="66">
        <f t="shared" ref="O86:O112" si="55">SUM(K86:N86)</f>
        <v>12</v>
      </c>
      <c r="P86" s="67">
        <v>12</v>
      </c>
      <c r="Q86" s="64">
        <f t="shared" si="33"/>
        <v>0</v>
      </c>
      <c r="R86" s="85">
        <f>[2]nuotekos!R39</f>
        <v>2</v>
      </c>
      <c r="S86" s="86">
        <v>4</v>
      </c>
      <c r="T86" s="86">
        <v>4</v>
      </c>
      <c r="U86" s="86">
        <f>[2]nuotekos!U39</f>
        <v>2</v>
      </c>
      <c r="V86" s="66">
        <f>SUM(R86:U86)</f>
        <v>12</v>
      </c>
      <c r="W86" s="66">
        <v>12</v>
      </c>
      <c r="X86" s="64">
        <f t="shared" si="34"/>
        <v>0</v>
      </c>
      <c r="Y86" s="65">
        <v>2.5</v>
      </c>
      <c r="Z86" s="65">
        <v>3</v>
      </c>
      <c r="AA86" s="65">
        <v>5</v>
      </c>
      <c r="AB86" s="65">
        <v>2.5</v>
      </c>
      <c r="AC86" s="66">
        <f t="shared" ref="AC86:AC112" si="56">SUM(Y86:AB86)</f>
        <v>13</v>
      </c>
      <c r="AD86" s="67">
        <v>13</v>
      </c>
      <c r="AE86" s="64">
        <f t="shared" si="35"/>
        <v>0</v>
      </c>
      <c r="AF86" s="86">
        <v>2.5</v>
      </c>
      <c r="AG86" s="86">
        <v>3</v>
      </c>
      <c r="AH86" s="86">
        <v>5</v>
      </c>
      <c r="AI86" s="86">
        <v>2.5</v>
      </c>
      <c r="AJ86" s="66">
        <f>SUM(AF86:AI86)</f>
        <v>13</v>
      </c>
      <c r="AK86" s="67">
        <v>13</v>
      </c>
      <c r="AL86" s="74">
        <f t="shared" si="30"/>
        <v>68.61</v>
      </c>
    </row>
    <row r="87" spans="1:38" x14ac:dyDescent="0.3">
      <c r="A87" s="83" t="s">
        <v>129</v>
      </c>
      <c r="B87" s="84" t="s">
        <v>130</v>
      </c>
      <c r="C87" s="81"/>
      <c r="D87" s="65">
        <f>[2]nuotekos!D40</f>
        <v>0</v>
      </c>
      <c r="E87" s="65"/>
      <c r="F87" s="65"/>
      <c r="G87" s="65">
        <f>[2]nuotekos!G40</f>
        <v>0</v>
      </c>
      <c r="H87" s="66">
        <f t="shared" si="53"/>
        <v>0</v>
      </c>
      <c r="I87" s="67">
        <v>0</v>
      </c>
      <c r="J87" s="64">
        <f t="shared" si="54"/>
        <v>0</v>
      </c>
      <c r="K87" s="65">
        <f>[2]nuotekos!K40</f>
        <v>0</v>
      </c>
      <c r="L87" s="65">
        <f>[2]nuotekos!L40</f>
        <v>1</v>
      </c>
      <c r="M87" s="65">
        <f>[2]nuotekos!M40</f>
        <v>0</v>
      </c>
      <c r="N87" s="65">
        <f>[2]nuotekos!N40</f>
        <v>0</v>
      </c>
      <c r="O87" s="66">
        <f t="shared" si="55"/>
        <v>1</v>
      </c>
      <c r="P87" s="67">
        <v>1</v>
      </c>
      <c r="Q87" s="64">
        <f t="shared" si="33"/>
        <v>0</v>
      </c>
      <c r="R87" s="85">
        <f>[2]nuotekos!R40</f>
        <v>0</v>
      </c>
      <c r="S87" s="86">
        <f>[2]nuotekos!S40</f>
        <v>2.5</v>
      </c>
      <c r="T87" s="86">
        <f>[2]nuotekos!T40</f>
        <v>0</v>
      </c>
      <c r="U87" s="86">
        <f>[2]nuotekos!U40</f>
        <v>0</v>
      </c>
      <c r="V87" s="66">
        <f t="shared" ref="V87:V112" si="57">SUM(R87:U87)</f>
        <v>2.5</v>
      </c>
      <c r="W87" s="66">
        <v>2.5</v>
      </c>
      <c r="X87" s="64">
        <f t="shared" si="34"/>
        <v>0</v>
      </c>
      <c r="Y87" s="65"/>
      <c r="Z87" s="65">
        <v>1</v>
      </c>
      <c r="AA87" s="65"/>
      <c r="AB87" s="65">
        <v>1</v>
      </c>
      <c r="AC87" s="66">
        <f t="shared" si="56"/>
        <v>2</v>
      </c>
      <c r="AD87" s="67">
        <v>2</v>
      </c>
      <c r="AE87" s="64">
        <f t="shared" si="35"/>
        <v>0</v>
      </c>
      <c r="AF87" s="86"/>
      <c r="AG87" s="86">
        <v>1</v>
      </c>
      <c r="AH87" s="86"/>
      <c r="AI87" s="86">
        <v>1</v>
      </c>
      <c r="AJ87" s="66">
        <f t="shared" ref="AJ87:AJ112" si="58">SUM(AF87:AI87)</f>
        <v>2</v>
      </c>
      <c r="AK87" s="67">
        <v>2</v>
      </c>
      <c r="AL87" s="74">
        <f t="shared" si="30"/>
        <v>7.5</v>
      </c>
    </row>
    <row r="88" spans="1:38" x14ac:dyDescent="0.3">
      <c r="A88" s="83" t="s">
        <v>131</v>
      </c>
      <c r="B88" s="84" t="s">
        <v>132</v>
      </c>
      <c r="C88" s="81"/>
      <c r="D88" s="65">
        <f>[2]nuotekos!D42</f>
        <v>0</v>
      </c>
      <c r="E88" s="65">
        <f>[2]nuotekos!E42</f>
        <v>0</v>
      </c>
      <c r="F88" s="65"/>
      <c r="G88" s="65">
        <v>1.8</v>
      </c>
      <c r="H88" s="66">
        <f t="shared" si="53"/>
        <v>1.8</v>
      </c>
      <c r="I88" s="67">
        <v>1.8</v>
      </c>
      <c r="J88" s="64">
        <f t="shared" si="54"/>
        <v>0</v>
      </c>
      <c r="K88" s="65">
        <v>3</v>
      </c>
      <c r="L88" s="65">
        <v>1</v>
      </c>
      <c r="M88" s="65">
        <v>1</v>
      </c>
      <c r="N88" s="65">
        <v>1</v>
      </c>
      <c r="O88" s="66">
        <f t="shared" si="55"/>
        <v>6</v>
      </c>
      <c r="P88" s="67">
        <v>6</v>
      </c>
      <c r="Q88" s="64">
        <f t="shared" si="33"/>
        <v>0</v>
      </c>
      <c r="R88" s="85">
        <f>[2]nuotekos!R42</f>
        <v>0</v>
      </c>
      <c r="S88" s="86">
        <f>[2]nuotekos!S42</f>
        <v>0</v>
      </c>
      <c r="T88" s="86">
        <v>5</v>
      </c>
      <c r="U88" s="86">
        <f>[2]nuotekos!U42</f>
        <v>0</v>
      </c>
      <c r="V88" s="66">
        <f t="shared" si="57"/>
        <v>5</v>
      </c>
      <c r="W88" s="66">
        <v>5</v>
      </c>
      <c r="X88" s="64">
        <f t="shared" si="34"/>
        <v>0</v>
      </c>
      <c r="Y88" s="65"/>
      <c r="Z88" s="65"/>
      <c r="AA88" s="65">
        <v>5</v>
      </c>
      <c r="AB88" s="65"/>
      <c r="AC88" s="66">
        <f t="shared" si="56"/>
        <v>5</v>
      </c>
      <c r="AD88" s="67">
        <v>5</v>
      </c>
      <c r="AE88" s="64">
        <f t="shared" si="35"/>
        <v>0</v>
      </c>
      <c r="AF88" s="86"/>
      <c r="AG88" s="86"/>
      <c r="AH88" s="86">
        <v>5</v>
      </c>
      <c r="AI88" s="86"/>
      <c r="AJ88" s="66">
        <f t="shared" si="58"/>
        <v>5</v>
      </c>
      <c r="AK88" s="67">
        <v>5</v>
      </c>
      <c r="AL88" s="74">
        <f t="shared" si="30"/>
        <v>22.8</v>
      </c>
    </row>
    <row r="89" spans="1:38" ht="27.6" x14ac:dyDescent="0.3">
      <c r="A89" s="83" t="s">
        <v>133</v>
      </c>
      <c r="B89" s="46" t="s">
        <v>134</v>
      </c>
      <c r="C89" s="81"/>
      <c r="D89" s="65"/>
      <c r="E89" s="65"/>
      <c r="F89" s="65"/>
      <c r="G89" s="65"/>
      <c r="H89" s="66">
        <f t="shared" si="53"/>
        <v>0</v>
      </c>
      <c r="I89" s="67">
        <v>0</v>
      </c>
      <c r="J89" s="64">
        <f t="shared" si="54"/>
        <v>0</v>
      </c>
      <c r="K89" s="65">
        <f>[2]vandens!K31</f>
        <v>1.4</v>
      </c>
      <c r="L89" s="65">
        <v>1</v>
      </c>
      <c r="M89" s="65">
        <f>[2]vandens!M31</f>
        <v>1</v>
      </c>
      <c r="N89" s="65">
        <f>[2]vandens!N31</f>
        <v>1</v>
      </c>
      <c r="O89" s="66">
        <f t="shared" si="55"/>
        <v>4.4000000000000004</v>
      </c>
      <c r="P89" s="67">
        <v>4.4000000000000004</v>
      </c>
      <c r="Q89" s="64">
        <f t="shared" si="33"/>
        <v>0</v>
      </c>
      <c r="R89" s="78">
        <v>1</v>
      </c>
      <c r="S89" s="65">
        <f>[2]vandens!S31</f>
        <v>1</v>
      </c>
      <c r="T89" s="65">
        <f>[2]vandens!T31</f>
        <v>1</v>
      </c>
      <c r="U89" s="65">
        <f>[2]vandens!U31</f>
        <v>1</v>
      </c>
      <c r="V89" s="66">
        <f t="shared" si="57"/>
        <v>4</v>
      </c>
      <c r="W89" s="66">
        <v>4</v>
      </c>
      <c r="X89" s="64">
        <f t="shared" si="34"/>
        <v>0</v>
      </c>
      <c r="Y89" s="65">
        <v>3.9</v>
      </c>
      <c r="Z89" s="65">
        <v>2.5</v>
      </c>
      <c r="AA89" s="65">
        <v>3.5</v>
      </c>
      <c r="AB89" s="65">
        <v>2.5</v>
      </c>
      <c r="AC89" s="66">
        <f t="shared" si="56"/>
        <v>12.4</v>
      </c>
      <c r="AD89" s="67">
        <v>12.4</v>
      </c>
      <c r="AE89" s="64">
        <f t="shared" si="35"/>
        <v>0</v>
      </c>
      <c r="AF89" s="65">
        <v>2.5</v>
      </c>
      <c r="AG89" s="65">
        <v>3.9</v>
      </c>
      <c r="AH89" s="65">
        <v>2.5</v>
      </c>
      <c r="AI89" s="65">
        <v>3.5</v>
      </c>
      <c r="AJ89" s="66">
        <f t="shared" si="58"/>
        <v>12.4</v>
      </c>
      <c r="AK89" s="67">
        <v>12.4</v>
      </c>
      <c r="AL89" s="74">
        <f t="shared" si="30"/>
        <v>33.200000000000003</v>
      </c>
    </row>
    <row r="90" spans="1:38" x14ac:dyDescent="0.3">
      <c r="A90" s="83" t="s">
        <v>135</v>
      </c>
      <c r="B90" s="84" t="s">
        <v>136</v>
      </c>
      <c r="C90" s="81"/>
      <c r="D90" s="65"/>
      <c r="E90" s="65"/>
      <c r="F90" s="65"/>
      <c r="G90" s="65">
        <v>2.8</v>
      </c>
      <c r="H90" s="66">
        <f t="shared" si="53"/>
        <v>2.8</v>
      </c>
      <c r="I90" s="67">
        <v>2.8</v>
      </c>
      <c r="J90" s="64">
        <f t="shared" si="54"/>
        <v>0</v>
      </c>
      <c r="K90" s="65"/>
      <c r="L90" s="65">
        <f>[2]vandens!L32</f>
        <v>2.8</v>
      </c>
      <c r="M90" s="65">
        <f>[2]vandens!M32</f>
        <v>0</v>
      </c>
      <c r="N90" s="65">
        <f>[2]vandens!N32</f>
        <v>1.5</v>
      </c>
      <c r="O90" s="66">
        <f t="shared" si="55"/>
        <v>4.3</v>
      </c>
      <c r="P90" s="67">
        <v>4.3</v>
      </c>
      <c r="Q90" s="64">
        <f t="shared" si="33"/>
        <v>0</v>
      </c>
      <c r="R90" s="78">
        <v>5</v>
      </c>
      <c r="S90" s="65">
        <f>[2]vandens!S32</f>
        <v>3</v>
      </c>
      <c r="T90" s="65">
        <f>[2]vandens!T32</f>
        <v>1.5</v>
      </c>
      <c r="U90" s="65">
        <f>[2]vandens!U32</f>
        <v>0</v>
      </c>
      <c r="V90" s="66">
        <f t="shared" si="57"/>
        <v>9.5</v>
      </c>
      <c r="W90" s="66">
        <v>9.5</v>
      </c>
      <c r="X90" s="64">
        <f t="shared" si="34"/>
        <v>0</v>
      </c>
      <c r="Y90" s="65">
        <v>1</v>
      </c>
      <c r="Z90" s="65">
        <v>4.5</v>
      </c>
      <c r="AA90" s="65">
        <v>1</v>
      </c>
      <c r="AB90" s="65">
        <v>6.5</v>
      </c>
      <c r="AC90" s="66">
        <f t="shared" si="56"/>
        <v>13</v>
      </c>
      <c r="AD90" s="67">
        <v>13</v>
      </c>
      <c r="AE90" s="64">
        <f t="shared" si="35"/>
        <v>0</v>
      </c>
      <c r="AF90" s="65">
        <v>4.5</v>
      </c>
      <c r="AG90" s="65">
        <v>1</v>
      </c>
      <c r="AH90" s="65">
        <v>4.5</v>
      </c>
      <c r="AI90" s="65">
        <v>9</v>
      </c>
      <c r="AJ90" s="66">
        <f t="shared" si="58"/>
        <v>19</v>
      </c>
      <c r="AK90" s="67">
        <v>19</v>
      </c>
      <c r="AL90" s="74">
        <f t="shared" si="30"/>
        <v>48.6</v>
      </c>
    </row>
    <row r="91" spans="1:38" x14ac:dyDescent="0.3">
      <c r="A91" s="83" t="s">
        <v>137</v>
      </c>
      <c r="B91" s="84" t="s">
        <v>138</v>
      </c>
      <c r="C91" s="81"/>
      <c r="D91" s="65">
        <v>0</v>
      </c>
      <c r="E91" s="65">
        <v>0</v>
      </c>
      <c r="F91" s="65">
        <v>0</v>
      </c>
      <c r="G91" s="65">
        <v>0</v>
      </c>
      <c r="H91" s="66">
        <f t="shared" si="53"/>
        <v>0</v>
      </c>
      <c r="I91" s="67">
        <v>0</v>
      </c>
      <c r="J91" s="64">
        <f t="shared" si="54"/>
        <v>0</v>
      </c>
      <c r="K91" s="65">
        <v>0</v>
      </c>
      <c r="L91" s="65">
        <v>0</v>
      </c>
      <c r="M91" s="65">
        <v>0</v>
      </c>
      <c r="N91" s="65">
        <v>0</v>
      </c>
      <c r="O91" s="66">
        <f t="shared" si="55"/>
        <v>0</v>
      </c>
      <c r="P91" s="67">
        <v>0</v>
      </c>
      <c r="Q91" s="64">
        <f t="shared" si="33"/>
        <v>0</v>
      </c>
      <c r="R91" s="78">
        <v>18.559999999999999</v>
      </c>
      <c r="S91" s="65">
        <v>18.559999999999999</v>
      </c>
      <c r="T91" s="65">
        <v>18.559999999999999</v>
      </c>
      <c r="U91" s="65">
        <v>18.57</v>
      </c>
      <c r="V91" s="66">
        <f t="shared" si="57"/>
        <v>74.25</v>
      </c>
      <c r="W91" s="66">
        <v>74.25</v>
      </c>
      <c r="X91" s="64">
        <f t="shared" si="34"/>
        <v>0</v>
      </c>
      <c r="Y91" s="65"/>
      <c r="Z91" s="65"/>
      <c r="AA91" s="65"/>
      <c r="AB91" s="65"/>
      <c r="AC91" s="66">
        <f t="shared" si="56"/>
        <v>0</v>
      </c>
      <c r="AD91" s="67"/>
      <c r="AE91" s="64">
        <f t="shared" si="35"/>
        <v>0</v>
      </c>
      <c r="AF91" s="65"/>
      <c r="AG91" s="65"/>
      <c r="AH91" s="65"/>
      <c r="AI91" s="65"/>
      <c r="AJ91" s="66">
        <f t="shared" si="58"/>
        <v>0</v>
      </c>
      <c r="AK91" s="67"/>
      <c r="AL91" s="74">
        <f t="shared" si="30"/>
        <v>74.25</v>
      </c>
    </row>
    <row r="92" spans="1:38" ht="27.6" x14ac:dyDescent="0.3">
      <c r="A92" s="83" t="s">
        <v>139</v>
      </c>
      <c r="B92" s="46" t="s">
        <v>140</v>
      </c>
      <c r="C92" s="81"/>
      <c r="D92" s="65"/>
      <c r="E92" s="65"/>
      <c r="F92" s="65"/>
      <c r="G92" s="65">
        <v>12</v>
      </c>
      <c r="H92" s="66">
        <f t="shared" si="53"/>
        <v>12</v>
      </c>
      <c r="I92" s="67">
        <v>12</v>
      </c>
      <c r="J92" s="64">
        <f t="shared" si="54"/>
        <v>0</v>
      </c>
      <c r="K92" s="65">
        <v>3</v>
      </c>
      <c r="L92" s="65">
        <v>3</v>
      </c>
      <c r="M92" s="65">
        <v>3</v>
      </c>
      <c r="N92" s="65">
        <v>3</v>
      </c>
      <c r="O92" s="66">
        <f t="shared" si="55"/>
        <v>12</v>
      </c>
      <c r="P92" s="67">
        <v>12</v>
      </c>
      <c r="Q92" s="64">
        <f t="shared" si="33"/>
        <v>0</v>
      </c>
      <c r="R92" s="78">
        <f>[2]nuotekos!R46</f>
        <v>5</v>
      </c>
      <c r="S92" s="65">
        <v>5</v>
      </c>
      <c r="T92" s="65">
        <f>[2]nuotekos!T46</f>
        <v>5</v>
      </c>
      <c r="U92" s="65">
        <v>5</v>
      </c>
      <c r="V92" s="66">
        <f t="shared" si="57"/>
        <v>20</v>
      </c>
      <c r="W92" s="66">
        <v>20</v>
      </c>
      <c r="X92" s="64">
        <f t="shared" si="34"/>
        <v>0</v>
      </c>
      <c r="Y92" s="65">
        <v>5</v>
      </c>
      <c r="Z92" s="65">
        <v>12.5</v>
      </c>
      <c r="AA92" s="65">
        <v>5</v>
      </c>
      <c r="AB92" s="65">
        <v>5</v>
      </c>
      <c r="AC92" s="66">
        <f t="shared" si="56"/>
        <v>27.5</v>
      </c>
      <c r="AD92" s="67">
        <v>27.5</v>
      </c>
      <c r="AE92" s="64">
        <f t="shared" si="35"/>
        <v>0</v>
      </c>
      <c r="AF92" s="65">
        <v>5</v>
      </c>
      <c r="AG92" s="65">
        <v>5</v>
      </c>
      <c r="AH92" s="65">
        <v>12.5</v>
      </c>
      <c r="AI92" s="65">
        <v>5</v>
      </c>
      <c r="AJ92" s="66">
        <f t="shared" si="58"/>
        <v>27.5</v>
      </c>
      <c r="AK92" s="67">
        <v>27.5</v>
      </c>
      <c r="AL92" s="74">
        <f t="shared" si="30"/>
        <v>99</v>
      </c>
    </row>
    <row r="93" spans="1:38" x14ac:dyDescent="0.3">
      <c r="A93" s="83" t="s">
        <v>141</v>
      </c>
      <c r="B93" s="46" t="s">
        <v>142</v>
      </c>
      <c r="C93" s="81"/>
      <c r="D93" s="65"/>
      <c r="E93" s="65"/>
      <c r="F93" s="65"/>
      <c r="G93" s="65">
        <v>15.83</v>
      </c>
      <c r="H93" s="66">
        <f t="shared" si="53"/>
        <v>15.83</v>
      </c>
      <c r="I93" s="67">
        <v>15.83</v>
      </c>
      <c r="J93" s="64">
        <f t="shared" si="54"/>
        <v>0</v>
      </c>
      <c r="K93" s="65">
        <v>10</v>
      </c>
      <c r="L93" s="65">
        <v>3</v>
      </c>
      <c r="M93" s="65">
        <v>1</v>
      </c>
      <c r="N93" s="65">
        <v>1</v>
      </c>
      <c r="O93" s="66">
        <f t="shared" si="55"/>
        <v>15</v>
      </c>
      <c r="P93" s="67">
        <v>15</v>
      </c>
      <c r="Q93" s="64">
        <f t="shared" si="33"/>
        <v>0</v>
      </c>
      <c r="R93" s="78">
        <f>[2]nuotekos!R48</f>
        <v>1</v>
      </c>
      <c r="S93" s="65">
        <f>[2]nuotekos!S48</f>
        <v>1</v>
      </c>
      <c r="T93" s="65">
        <f>[2]nuotekos!T48</f>
        <v>1</v>
      </c>
      <c r="U93" s="65">
        <f>[2]nuotekos!U48</f>
        <v>1</v>
      </c>
      <c r="V93" s="66">
        <f t="shared" si="57"/>
        <v>4</v>
      </c>
      <c r="W93" s="66">
        <v>4</v>
      </c>
      <c r="X93" s="64">
        <f t="shared" si="34"/>
        <v>0</v>
      </c>
      <c r="Y93" s="65">
        <v>1</v>
      </c>
      <c r="Z93" s="65">
        <v>2</v>
      </c>
      <c r="AA93" s="65">
        <v>1</v>
      </c>
      <c r="AB93" s="65">
        <v>1</v>
      </c>
      <c r="AC93" s="66">
        <f t="shared" si="56"/>
        <v>5</v>
      </c>
      <c r="AD93" s="67">
        <v>5</v>
      </c>
      <c r="AE93" s="64">
        <f t="shared" si="35"/>
        <v>0</v>
      </c>
      <c r="AF93" s="65">
        <v>1</v>
      </c>
      <c r="AG93" s="65">
        <v>1</v>
      </c>
      <c r="AH93" s="65">
        <v>2</v>
      </c>
      <c r="AI93" s="65">
        <v>1</v>
      </c>
      <c r="AJ93" s="66">
        <f t="shared" si="58"/>
        <v>5</v>
      </c>
      <c r="AK93" s="67">
        <v>5</v>
      </c>
      <c r="AL93" s="74">
        <f t="shared" si="30"/>
        <v>44.83</v>
      </c>
    </row>
    <row r="94" spans="1:38" ht="31.5" customHeight="1" x14ac:dyDescent="0.3">
      <c r="A94" s="83" t="s">
        <v>143</v>
      </c>
      <c r="B94" s="46" t="s">
        <v>144</v>
      </c>
      <c r="C94" s="81"/>
      <c r="D94" s="65">
        <f>[2]energetika!D48</f>
        <v>0</v>
      </c>
      <c r="E94" s="65"/>
      <c r="F94" s="65">
        <f>[2]energetika!F48</f>
        <v>0</v>
      </c>
      <c r="G94" s="65">
        <v>4.16</v>
      </c>
      <c r="H94" s="66">
        <f t="shared" si="53"/>
        <v>4.16</v>
      </c>
      <c r="I94" s="67">
        <v>4.16</v>
      </c>
      <c r="J94" s="64">
        <f t="shared" si="54"/>
        <v>0</v>
      </c>
      <c r="K94" s="65">
        <f>[2]energetika!K48</f>
        <v>0</v>
      </c>
      <c r="L94" s="65">
        <f>[2]energetika!L48</f>
        <v>4.95</v>
      </c>
      <c r="M94" s="65">
        <v>0</v>
      </c>
      <c r="N94" s="65">
        <f>[2]energetika!N48</f>
        <v>0</v>
      </c>
      <c r="O94" s="66">
        <f t="shared" si="55"/>
        <v>4.95</v>
      </c>
      <c r="P94" s="67">
        <v>4.95</v>
      </c>
      <c r="Q94" s="64">
        <f t="shared" si="33"/>
        <v>0</v>
      </c>
      <c r="R94" s="78">
        <f>[2]energetika!R48</f>
        <v>0</v>
      </c>
      <c r="S94" s="65">
        <f>[2]energetika!S48</f>
        <v>2.95</v>
      </c>
      <c r="T94" s="65">
        <f>[2]energetika!T48</f>
        <v>0</v>
      </c>
      <c r="U94" s="65">
        <f>[2]energetika!U48</f>
        <v>0</v>
      </c>
      <c r="V94" s="66">
        <f t="shared" si="57"/>
        <v>2.95</v>
      </c>
      <c r="W94" s="66">
        <v>2.95</v>
      </c>
      <c r="X94" s="64">
        <f t="shared" si="34"/>
        <v>0</v>
      </c>
      <c r="Y94" s="65"/>
      <c r="Z94" s="65">
        <v>5</v>
      </c>
      <c r="AA94" s="65">
        <v>1</v>
      </c>
      <c r="AB94" s="65"/>
      <c r="AC94" s="66">
        <f t="shared" si="56"/>
        <v>6</v>
      </c>
      <c r="AD94" s="67">
        <v>6</v>
      </c>
      <c r="AE94" s="64">
        <f t="shared" si="35"/>
        <v>0</v>
      </c>
      <c r="AF94" s="65"/>
      <c r="AG94" s="65">
        <v>5</v>
      </c>
      <c r="AH94" s="65">
        <v>1</v>
      </c>
      <c r="AI94" s="65"/>
      <c r="AJ94" s="66">
        <f t="shared" si="58"/>
        <v>6</v>
      </c>
      <c r="AK94" s="67">
        <v>6</v>
      </c>
      <c r="AL94" s="74">
        <f t="shared" si="30"/>
        <v>24.06</v>
      </c>
    </row>
    <row r="95" spans="1:38" x14ac:dyDescent="0.3">
      <c r="A95" s="83" t="s">
        <v>145</v>
      </c>
      <c r="B95" s="46" t="s">
        <v>146</v>
      </c>
      <c r="C95" s="81"/>
      <c r="D95" s="65">
        <f>[2]nuotekos!D50</f>
        <v>0</v>
      </c>
      <c r="E95" s="65"/>
      <c r="F95" s="65">
        <f>[2]nuotekos!F50</f>
        <v>0</v>
      </c>
      <c r="G95" s="65">
        <v>0.97</v>
      </c>
      <c r="H95" s="66">
        <f t="shared" si="53"/>
        <v>0.97</v>
      </c>
      <c r="I95" s="67">
        <v>0.97</v>
      </c>
      <c r="J95" s="64">
        <f t="shared" si="54"/>
        <v>0</v>
      </c>
      <c r="K95" s="65">
        <f>[2]nuotekos!K50</f>
        <v>0</v>
      </c>
      <c r="L95" s="65">
        <v>1</v>
      </c>
      <c r="M95" s="65">
        <f>[2]nuotekos!M50</f>
        <v>0</v>
      </c>
      <c r="N95" s="65">
        <v>1</v>
      </c>
      <c r="O95" s="66">
        <f t="shared" si="55"/>
        <v>2</v>
      </c>
      <c r="P95" s="67">
        <v>2</v>
      </c>
      <c r="Q95" s="64">
        <f t="shared" si="33"/>
        <v>0</v>
      </c>
      <c r="R95" s="78">
        <f>[2]nuotekos!R50</f>
        <v>0</v>
      </c>
      <c r="S95" s="65">
        <f>[2]nuotekos!S50</f>
        <v>0.5</v>
      </c>
      <c r="T95" s="65">
        <f>[2]nuotekos!T50</f>
        <v>0</v>
      </c>
      <c r="U95" s="65">
        <f>[2]nuotekos!U50</f>
        <v>2</v>
      </c>
      <c r="V95" s="66">
        <f t="shared" si="57"/>
        <v>2.5</v>
      </c>
      <c r="W95" s="66">
        <v>2.5</v>
      </c>
      <c r="X95" s="64">
        <f t="shared" si="34"/>
        <v>0</v>
      </c>
      <c r="Y95" s="65"/>
      <c r="Z95" s="65">
        <v>3</v>
      </c>
      <c r="AA95" s="65"/>
      <c r="AB95" s="65">
        <v>2</v>
      </c>
      <c r="AC95" s="66">
        <f t="shared" si="56"/>
        <v>5</v>
      </c>
      <c r="AD95" s="67">
        <v>5</v>
      </c>
      <c r="AE95" s="64">
        <f t="shared" si="35"/>
        <v>0</v>
      </c>
      <c r="AF95" s="65"/>
      <c r="AG95" s="65">
        <v>0.5</v>
      </c>
      <c r="AH95" s="65"/>
      <c r="AI95" s="65">
        <v>2</v>
      </c>
      <c r="AJ95" s="66">
        <f t="shared" si="58"/>
        <v>2.5</v>
      </c>
      <c r="AK95" s="67">
        <v>2.5</v>
      </c>
      <c r="AL95" s="74">
        <f t="shared" si="30"/>
        <v>12.969999999999999</v>
      </c>
    </row>
    <row r="96" spans="1:38" ht="30.75" customHeight="1" x14ac:dyDescent="0.3">
      <c r="A96" s="83" t="s">
        <v>147</v>
      </c>
      <c r="B96" s="46" t="s">
        <v>148</v>
      </c>
      <c r="C96" s="64"/>
      <c r="D96" s="65"/>
      <c r="E96" s="65"/>
      <c r="F96" s="65">
        <f>[2]energetika!F50</f>
        <v>0</v>
      </c>
      <c r="G96" s="65">
        <v>0.91</v>
      </c>
      <c r="H96" s="66">
        <f t="shared" si="53"/>
        <v>0.91</v>
      </c>
      <c r="I96" s="67">
        <v>0.91</v>
      </c>
      <c r="J96" s="64">
        <f t="shared" si="54"/>
        <v>0</v>
      </c>
      <c r="K96" s="65">
        <f>[2]energetika!K50</f>
        <v>2</v>
      </c>
      <c r="L96" s="65">
        <f>[2]energetika!L50</f>
        <v>3.5</v>
      </c>
      <c r="M96" s="65">
        <f>[2]energetika!M50</f>
        <v>0</v>
      </c>
      <c r="N96" s="65">
        <f>[2]energetika!N50</f>
        <v>0</v>
      </c>
      <c r="O96" s="66">
        <f t="shared" si="55"/>
        <v>5.5</v>
      </c>
      <c r="P96" s="67">
        <v>5.5</v>
      </c>
      <c r="Q96" s="64">
        <f t="shared" si="33"/>
        <v>0</v>
      </c>
      <c r="R96" s="78">
        <f>[2]energetika!R50</f>
        <v>1.75</v>
      </c>
      <c r="S96" s="65">
        <f>[2]energetika!S50</f>
        <v>3.5</v>
      </c>
      <c r="T96" s="65">
        <f>[2]energetika!T50</f>
        <v>0</v>
      </c>
      <c r="U96" s="65">
        <f>[2]energetika!U50</f>
        <v>0</v>
      </c>
      <c r="V96" s="66">
        <f t="shared" si="57"/>
        <v>5.25</v>
      </c>
      <c r="W96" s="66">
        <v>5.25</v>
      </c>
      <c r="X96" s="64">
        <f t="shared" si="34"/>
        <v>0</v>
      </c>
      <c r="Y96" s="65">
        <v>3</v>
      </c>
      <c r="Z96" s="65"/>
      <c r="AA96" s="65">
        <v>3</v>
      </c>
      <c r="AB96" s="65"/>
      <c r="AC96" s="66">
        <f t="shared" si="56"/>
        <v>6</v>
      </c>
      <c r="AD96" s="67">
        <v>6</v>
      </c>
      <c r="AE96" s="64">
        <f t="shared" si="35"/>
        <v>0</v>
      </c>
      <c r="AF96" s="65">
        <v>3</v>
      </c>
      <c r="AG96" s="65"/>
      <c r="AH96" s="65">
        <v>3</v>
      </c>
      <c r="AI96" s="65"/>
      <c r="AJ96" s="66">
        <f t="shared" si="58"/>
        <v>6</v>
      </c>
      <c r="AK96" s="67">
        <v>6</v>
      </c>
      <c r="AL96" s="74">
        <f t="shared" si="30"/>
        <v>23.66</v>
      </c>
    </row>
    <row r="97" spans="1:38" ht="18.75" customHeight="1" x14ac:dyDescent="0.3">
      <c r="A97" s="83" t="s">
        <v>149</v>
      </c>
      <c r="B97" s="46" t="s">
        <v>150</v>
      </c>
      <c r="C97" s="81"/>
      <c r="D97" s="65">
        <f>[2]vandens!D33</f>
        <v>0</v>
      </c>
      <c r="E97" s="65"/>
      <c r="F97" s="65">
        <f>[2]vandens!F33</f>
        <v>0</v>
      </c>
      <c r="G97" s="65">
        <f>[2]vandens!G33</f>
        <v>0</v>
      </c>
      <c r="H97" s="66">
        <f t="shared" si="53"/>
        <v>0</v>
      </c>
      <c r="I97" s="67">
        <v>0</v>
      </c>
      <c r="J97" s="64">
        <f t="shared" si="54"/>
        <v>0</v>
      </c>
      <c r="K97" s="65">
        <f>[2]vandens!K33</f>
        <v>0</v>
      </c>
      <c r="L97" s="65">
        <f>[2]vandens!L33</f>
        <v>0</v>
      </c>
      <c r="M97" s="65">
        <f>[2]vandens!M33</f>
        <v>1</v>
      </c>
      <c r="N97" s="65">
        <f>[2]vandens!N33</f>
        <v>0</v>
      </c>
      <c r="O97" s="66">
        <f t="shared" si="55"/>
        <v>1</v>
      </c>
      <c r="P97" s="67">
        <v>1</v>
      </c>
      <c r="Q97" s="64">
        <f t="shared" si="33"/>
        <v>0</v>
      </c>
      <c r="R97" s="78">
        <f>[2]vandens!R33</f>
        <v>0</v>
      </c>
      <c r="S97" s="65">
        <f>[2]vandens!S33</f>
        <v>2</v>
      </c>
      <c r="T97" s="65">
        <f>[2]vandens!T33</f>
        <v>0</v>
      </c>
      <c r="U97" s="65">
        <f>[2]vandens!U33</f>
        <v>0</v>
      </c>
      <c r="V97" s="66">
        <f t="shared" si="57"/>
        <v>2</v>
      </c>
      <c r="W97" s="66">
        <v>2</v>
      </c>
      <c r="X97" s="64">
        <f t="shared" si="34"/>
        <v>0</v>
      </c>
      <c r="Y97" s="65"/>
      <c r="Z97" s="65"/>
      <c r="AA97" s="65">
        <v>1</v>
      </c>
      <c r="AB97" s="65"/>
      <c r="AC97" s="66">
        <f t="shared" si="56"/>
        <v>1</v>
      </c>
      <c r="AD97" s="67">
        <v>1</v>
      </c>
      <c r="AE97" s="64">
        <f t="shared" si="35"/>
        <v>0</v>
      </c>
      <c r="AF97" s="65"/>
      <c r="AG97" s="65"/>
      <c r="AH97" s="65">
        <v>1</v>
      </c>
      <c r="AI97" s="65"/>
      <c r="AJ97" s="66">
        <f t="shared" si="58"/>
        <v>1</v>
      </c>
      <c r="AK97" s="67">
        <v>1</v>
      </c>
      <c r="AL97" s="74">
        <f t="shared" si="30"/>
        <v>5</v>
      </c>
    </row>
    <row r="98" spans="1:38" ht="29.25" customHeight="1" x14ac:dyDescent="0.3">
      <c r="A98" s="83" t="s">
        <v>151</v>
      </c>
      <c r="B98" s="46" t="s">
        <v>152</v>
      </c>
      <c r="C98" s="81"/>
      <c r="D98" s="65"/>
      <c r="E98" s="65">
        <v>0</v>
      </c>
      <c r="F98" s="65">
        <f>'[2]transportas ir kt.'!F53</f>
        <v>0</v>
      </c>
      <c r="G98" s="65">
        <f>'[2]transportas ir kt.'!G53</f>
        <v>0</v>
      </c>
      <c r="H98" s="66">
        <f t="shared" si="53"/>
        <v>0</v>
      </c>
      <c r="I98" s="67">
        <v>0</v>
      </c>
      <c r="J98" s="64">
        <f t="shared" si="54"/>
        <v>0</v>
      </c>
      <c r="K98" s="65">
        <f>'[2]transportas ir kt.'!K53</f>
        <v>0</v>
      </c>
      <c r="L98" s="65">
        <v>5</v>
      </c>
      <c r="M98" s="65">
        <f>'[2]transportas ir kt.'!M53</f>
        <v>0</v>
      </c>
      <c r="N98" s="65">
        <f>'[2]transportas ir kt.'!N53</f>
        <v>0</v>
      </c>
      <c r="O98" s="66">
        <f t="shared" si="55"/>
        <v>5</v>
      </c>
      <c r="P98" s="67">
        <v>5</v>
      </c>
      <c r="Q98" s="64">
        <f t="shared" si="33"/>
        <v>0</v>
      </c>
      <c r="R98" s="78">
        <f>'[2]transportas ir kt.'!R53</f>
        <v>0</v>
      </c>
      <c r="S98" s="65">
        <f>'[2]transportas ir kt.'!S53</f>
        <v>0</v>
      </c>
      <c r="T98" s="65">
        <f>'[2]transportas ir kt.'!T53</f>
        <v>0</v>
      </c>
      <c r="U98" s="65">
        <f>'[2]transportas ir kt.'!U53</f>
        <v>0</v>
      </c>
      <c r="V98" s="66">
        <f t="shared" si="57"/>
        <v>0</v>
      </c>
      <c r="W98" s="66">
        <v>0</v>
      </c>
      <c r="X98" s="64">
        <f t="shared" si="34"/>
        <v>0</v>
      </c>
      <c r="Y98" s="65"/>
      <c r="Z98" s="65">
        <v>1</v>
      </c>
      <c r="AA98" s="65"/>
      <c r="AB98" s="65"/>
      <c r="AC98" s="66">
        <f t="shared" si="56"/>
        <v>1</v>
      </c>
      <c r="AD98" s="67">
        <v>1</v>
      </c>
      <c r="AE98" s="64">
        <f t="shared" si="35"/>
        <v>0</v>
      </c>
      <c r="AF98" s="65"/>
      <c r="AG98" s="65">
        <v>1</v>
      </c>
      <c r="AH98" s="65"/>
      <c r="AI98" s="65"/>
      <c r="AJ98" s="66">
        <f t="shared" si="58"/>
        <v>1</v>
      </c>
      <c r="AK98" s="67">
        <v>1</v>
      </c>
      <c r="AL98" s="74">
        <f t="shared" si="30"/>
        <v>7</v>
      </c>
    </row>
    <row r="99" spans="1:38" x14ac:dyDescent="0.3">
      <c r="A99" s="83" t="s">
        <v>153</v>
      </c>
      <c r="B99" s="84" t="s">
        <v>154</v>
      </c>
      <c r="C99" s="81"/>
      <c r="D99" s="65"/>
      <c r="E99" s="66">
        <f>[2]vandens!E34+'[2]transportas ir kt.'!E54</f>
        <v>0</v>
      </c>
      <c r="F99" s="66"/>
      <c r="G99" s="66">
        <v>0.27</v>
      </c>
      <c r="H99" s="66">
        <f t="shared" si="53"/>
        <v>0.27</v>
      </c>
      <c r="I99" s="67">
        <v>0.27</v>
      </c>
      <c r="J99" s="64">
        <f t="shared" si="54"/>
        <v>0</v>
      </c>
      <c r="K99" s="65">
        <f>[2]vandens!K34+'[2]transportas ir kt.'!K54</f>
        <v>2.5</v>
      </c>
      <c r="L99" s="66">
        <f>[2]vandens!L34+'[2]transportas ir kt.'!L54</f>
        <v>0</v>
      </c>
      <c r="M99" s="66">
        <v>1.5</v>
      </c>
      <c r="N99" s="66">
        <f>[2]vandens!N34+'[2]transportas ir kt.'!N54</f>
        <v>0</v>
      </c>
      <c r="O99" s="66">
        <f t="shared" si="55"/>
        <v>4</v>
      </c>
      <c r="P99" s="67">
        <v>4</v>
      </c>
      <c r="Q99" s="64">
        <f t="shared" si="33"/>
        <v>0</v>
      </c>
      <c r="R99" s="78">
        <f>[2]vandens!R34+'[2]transportas ir kt.'!R54</f>
        <v>0</v>
      </c>
      <c r="S99" s="66">
        <v>2.5</v>
      </c>
      <c r="T99" s="66">
        <f>[2]vandens!T34+'[2]transportas ir kt.'!T54</f>
        <v>0</v>
      </c>
      <c r="U99" s="66">
        <v>2.5</v>
      </c>
      <c r="V99" s="66">
        <f t="shared" si="57"/>
        <v>5</v>
      </c>
      <c r="W99" s="66">
        <v>5</v>
      </c>
      <c r="X99" s="64">
        <f t="shared" si="34"/>
        <v>0</v>
      </c>
      <c r="Y99" s="65"/>
      <c r="Z99" s="66">
        <v>1</v>
      </c>
      <c r="AA99" s="66"/>
      <c r="AB99" s="66"/>
      <c r="AC99" s="66">
        <f t="shared" si="56"/>
        <v>1</v>
      </c>
      <c r="AD99" s="67">
        <v>1</v>
      </c>
      <c r="AE99" s="64">
        <f t="shared" si="35"/>
        <v>0</v>
      </c>
      <c r="AF99" s="65"/>
      <c r="AG99" s="66">
        <v>1</v>
      </c>
      <c r="AH99" s="66"/>
      <c r="AI99" s="66"/>
      <c r="AJ99" s="66">
        <f t="shared" si="58"/>
        <v>1</v>
      </c>
      <c r="AK99" s="67">
        <v>1</v>
      </c>
      <c r="AL99" s="74">
        <f t="shared" si="30"/>
        <v>11.27</v>
      </c>
    </row>
    <row r="100" spans="1:38" x14ac:dyDescent="0.3">
      <c r="A100" s="83" t="s">
        <v>155</v>
      </c>
      <c r="B100" s="84" t="s">
        <v>156</v>
      </c>
      <c r="C100" s="81"/>
      <c r="D100" s="65">
        <f>'[2]transportas ir kt.'!D55</f>
        <v>0</v>
      </c>
      <c r="E100" s="66"/>
      <c r="F100" s="66">
        <f>'[2]transportas ir kt.'!F55</f>
        <v>0</v>
      </c>
      <c r="G100" s="66">
        <v>0.44</v>
      </c>
      <c r="H100" s="66">
        <f t="shared" si="53"/>
        <v>0.44</v>
      </c>
      <c r="I100" s="67">
        <v>0.44</v>
      </c>
      <c r="J100" s="64">
        <f t="shared" si="54"/>
        <v>0</v>
      </c>
      <c r="K100" s="65">
        <f>'[2]transportas ir kt.'!K55</f>
        <v>0</v>
      </c>
      <c r="L100" s="66">
        <v>1</v>
      </c>
      <c r="M100" s="66">
        <f>'[2]transportas ir kt.'!M55</f>
        <v>0</v>
      </c>
      <c r="N100" s="66">
        <v>1</v>
      </c>
      <c r="O100" s="66">
        <f t="shared" si="55"/>
        <v>2</v>
      </c>
      <c r="P100" s="67">
        <v>2</v>
      </c>
      <c r="Q100" s="64">
        <f t="shared" si="33"/>
        <v>0</v>
      </c>
      <c r="R100" s="78">
        <f>'[2]transportas ir kt.'!R55</f>
        <v>3</v>
      </c>
      <c r="S100" s="66">
        <f>'[2]transportas ir kt.'!S55</f>
        <v>0</v>
      </c>
      <c r="T100" s="66">
        <f>'[2]transportas ir kt.'!T55</f>
        <v>3</v>
      </c>
      <c r="U100" s="66">
        <f>'[2]transportas ir kt.'!U55</f>
        <v>0</v>
      </c>
      <c r="V100" s="66">
        <f t="shared" si="57"/>
        <v>6</v>
      </c>
      <c r="W100" s="66">
        <v>6</v>
      </c>
      <c r="X100" s="64">
        <f t="shared" si="34"/>
        <v>0</v>
      </c>
      <c r="Y100" s="65"/>
      <c r="Z100" s="66">
        <v>2</v>
      </c>
      <c r="AA100" s="66"/>
      <c r="AB100" s="66"/>
      <c r="AC100" s="66">
        <f t="shared" si="56"/>
        <v>2</v>
      </c>
      <c r="AD100" s="67">
        <v>2</v>
      </c>
      <c r="AE100" s="64">
        <f t="shared" si="35"/>
        <v>0</v>
      </c>
      <c r="AF100" s="65"/>
      <c r="AG100" s="66">
        <v>2</v>
      </c>
      <c r="AH100" s="66"/>
      <c r="AI100" s="66"/>
      <c r="AJ100" s="66">
        <f t="shared" si="58"/>
        <v>2</v>
      </c>
      <c r="AK100" s="67">
        <v>2</v>
      </c>
      <c r="AL100" s="74">
        <f t="shared" si="30"/>
        <v>12.44</v>
      </c>
    </row>
    <row r="101" spans="1:38" s="115" customFormat="1" x14ac:dyDescent="0.3">
      <c r="A101" s="83" t="s">
        <v>157</v>
      </c>
      <c r="B101" s="84" t="s">
        <v>171</v>
      </c>
      <c r="C101" s="64"/>
      <c r="D101" s="65">
        <v>9.1</v>
      </c>
      <c r="E101" s="66">
        <v>9.1</v>
      </c>
      <c r="F101" s="66">
        <v>9.1</v>
      </c>
      <c r="G101" s="66">
        <v>10.83</v>
      </c>
      <c r="H101" s="66">
        <f t="shared" si="53"/>
        <v>38.129999999999995</v>
      </c>
      <c r="I101" s="67">
        <v>38.130000000000003</v>
      </c>
      <c r="J101" s="64">
        <f t="shared" si="54"/>
        <v>0</v>
      </c>
      <c r="K101" s="65">
        <v>5.27</v>
      </c>
      <c r="L101" s="66">
        <v>5.27</v>
      </c>
      <c r="M101" s="66">
        <v>5.27</v>
      </c>
      <c r="N101" s="66">
        <v>5.27</v>
      </c>
      <c r="O101" s="66">
        <f t="shared" si="55"/>
        <v>21.08</v>
      </c>
      <c r="P101" s="67">
        <v>21.08</v>
      </c>
      <c r="Q101" s="64">
        <f t="shared" si="33"/>
        <v>0</v>
      </c>
      <c r="R101" s="78">
        <v>10.15</v>
      </c>
      <c r="S101" s="66">
        <v>10.15</v>
      </c>
      <c r="T101" s="66">
        <v>10.14</v>
      </c>
      <c r="U101" s="66">
        <v>10.14</v>
      </c>
      <c r="V101" s="66">
        <f t="shared" si="57"/>
        <v>40.58</v>
      </c>
      <c r="W101" s="66">
        <v>40.58</v>
      </c>
      <c r="X101" s="64">
        <f t="shared" si="34"/>
        <v>0</v>
      </c>
      <c r="Y101" s="65">
        <v>3.32</v>
      </c>
      <c r="Z101" s="66">
        <v>3.32</v>
      </c>
      <c r="AA101" s="66">
        <v>3.32</v>
      </c>
      <c r="AB101" s="66">
        <v>3.32</v>
      </c>
      <c r="AC101" s="66">
        <f t="shared" si="56"/>
        <v>13.28</v>
      </c>
      <c r="AD101" s="67">
        <v>13.28</v>
      </c>
      <c r="AE101" s="64">
        <f t="shared" si="35"/>
        <v>0</v>
      </c>
      <c r="AF101" s="65">
        <v>12.4</v>
      </c>
      <c r="AG101" s="66">
        <v>12.4</v>
      </c>
      <c r="AH101" s="66">
        <v>12.3</v>
      </c>
      <c r="AI101" s="66">
        <v>12.3</v>
      </c>
      <c r="AJ101" s="66">
        <f t="shared" si="58"/>
        <v>49.400000000000006</v>
      </c>
      <c r="AK101" s="67">
        <v>49.4</v>
      </c>
      <c r="AL101" s="74">
        <f t="shared" si="30"/>
        <v>162.47</v>
      </c>
    </row>
    <row r="102" spans="1:38" x14ac:dyDescent="0.3">
      <c r="A102" s="83" t="s">
        <v>158</v>
      </c>
      <c r="B102" s="84" t="s">
        <v>159</v>
      </c>
      <c r="C102" s="64"/>
      <c r="D102" s="65">
        <f>[2]energetika!D58</f>
        <v>0</v>
      </c>
      <c r="E102" s="66">
        <f>[2]energetika!E58</f>
        <v>0</v>
      </c>
      <c r="F102" s="66"/>
      <c r="G102" s="66">
        <f>[2]energetika!G58</f>
        <v>0</v>
      </c>
      <c r="H102" s="66">
        <f t="shared" si="53"/>
        <v>0</v>
      </c>
      <c r="I102" s="67">
        <v>0</v>
      </c>
      <c r="J102" s="64">
        <f t="shared" si="54"/>
        <v>0</v>
      </c>
      <c r="K102" s="65">
        <f>[2]energetika!K58</f>
        <v>0</v>
      </c>
      <c r="L102" s="66">
        <f>[2]energetika!L58</f>
        <v>0</v>
      </c>
      <c r="M102" s="66">
        <f>[2]energetika!M58</f>
        <v>1</v>
      </c>
      <c r="N102" s="66">
        <f>[2]energetika!N58</f>
        <v>0</v>
      </c>
      <c r="O102" s="66">
        <f t="shared" si="55"/>
        <v>1</v>
      </c>
      <c r="P102" s="67">
        <v>1</v>
      </c>
      <c r="Q102" s="64">
        <f t="shared" si="33"/>
        <v>0</v>
      </c>
      <c r="R102" s="78">
        <f>[2]energetika!R58</f>
        <v>0</v>
      </c>
      <c r="S102" s="66">
        <f>[2]energetika!S58</f>
        <v>0</v>
      </c>
      <c r="T102" s="66">
        <f>[2]energetika!T58</f>
        <v>1</v>
      </c>
      <c r="U102" s="66">
        <f>[2]energetika!U58</f>
        <v>0</v>
      </c>
      <c r="V102" s="66">
        <f t="shared" si="57"/>
        <v>1</v>
      </c>
      <c r="W102" s="66">
        <v>1</v>
      </c>
      <c r="X102" s="64">
        <f t="shared" si="34"/>
        <v>0</v>
      </c>
      <c r="Y102" s="65"/>
      <c r="Z102" s="66">
        <v>1</v>
      </c>
      <c r="AA102" s="66"/>
      <c r="AB102" s="66">
        <v>1</v>
      </c>
      <c r="AC102" s="66">
        <f t="shared" si="56"/>
        <v>2</v>
      </c>
      <c r="AD102" s="67">
        <v>2</v>
      </c>
      <c r="AE102" s="64">
        <f t="shared" si="35"/>
        <v>0</v>
      </c>
      <c r="AF102" s="65"/>
      <c r="AG102" s="66">
        <v>1</v>
      </c>
      <c r="AH102" s="66"/>
      <c r="AI102" s="66">
        <v>1</v>
      </c>
      <c r="AJ102" s="66">
        <f t="shared" si="58"/>
        <v>2</v>
      </c>
      <c r="AK102" s="67">
        <v>2</v>
      </c>
      <c r="AL102" s="74">
        <f t="shared" si="30"/>
        <v>6</v>
      </c>
    </row>
    <row r="103" spans="1:38" x14ac:dyDescent="0.3">
      <c r="A103" s="83" t="s">
        <v>160</v>
      </c>
      <c r="B103" s="84" t="s">
        <v>310</v>
      </c>
      <c r="C103" s="64"/>
      <c r="D103" s="65">
        <f>'[2]transportas ir kt.'!D58</f>
        <v>0</v>
      </c>
      <c r="E103" s="66"/>
      <c r="F103" s="66">
        <f>'[2]transportas ir kt.'!F58</f>
        <v>0</v>
      </c>
      <c r="G103" s="66">
        <v>4.7300000000000004</v>
      </c>
      <c r="H103" s="66">
        <f t="shared" si="53"/>
        <v>4.7300000000000004</v>
      </c>
      <c r="I103" s="67">
        <v>4.7300000000000004</v>
      </c>
      <c r="J103" s="64">
        <f t="shared" si="54"/>
        <v>0</v>
      </c>
      <c r="K103" s="65">
        <f>'[2]transportas ir kt.'!K58</f>
        <v>0</v>
      </c>
      <c r="L103" s="66">
        <f>'[2]transportas ir kt.'!L58</f>
        <v>0</v>
      </c>
      <c r="M103" s="66">
        <f>'[2]transportas ir kt.'!M58</f>
        <v>0</v>
      </c>
      <c r="N103" s="66">
        <f>'[2]transportas ir kt.'!N58</f>
        <v>0</v>
      </c>
      <c r="O103" s="66">
        <f t="shared" si="55"/>
        <v>0</v>
      </c>
      <c r="P103" s="67">
        <v>0</v>
      </c>
      <c r="Q103" s="64">
        <f t="shared" si="33"/>
        <v>0</v>
      </c>
      <c r="R103" s="78">
        <f>'[2]transportas ir kt.'!R58</f>
        <v>0</v>
      </c>
      <c r="S103" s="66">
        <f>'[2]transportas ir kt.'!S58</f>
        <v>0</v>
      </c>
      <c r="T103" s="66">
        <f>'[2]transportas ir kt.'!T58</f>
        <v>0</v>
      </c>
      <c r="U103" s="66">
        <f>'[2]transportas ir kt.'!U58</f>
        <v>0</v>
      </c>
      <c r="V103" s="66">
        <f t="shared" si="57"/>
        <v>0</v>
      </c>
      <c r="W103" s="66">
        <v>0</v>
      </c>
      <c r="X103" s="64">
        <f t="shared" si="34"/>
        <v>0</v>
      </c>
      <c r="Y103" s="65"/>
      <c r="Z103" s="66"/>
      <c r="AA103" s="66"/>
      <c r="AB103" s="66"/>
      <c r="AC103" s="66">
        <f t="shared" si="56"/>
        <v>0</v>
      </c>
      <c r="AD103" s="67"/>
      <c r="AE103" s="64">
        <f t="shared" si="35"/>
        <v>0</v>
      </c>
      <c r="AF103" s="65"/>
      <c r="AG103" s="66"/>
      <c r="AH103" s="66"/>
      <c r="AI103" s="66"/>
      <c r="AJ103" s="66">
        <f t="shared" si="58"/>
        <v>0</v>
      </c>
      <c r="AK103" s="67"/>
      <c r="AL103" s="74">
        <f t="shared" si="30"/>
        <v>4.7300000000000004</v>
      </c>
    </row>
    <row r="104" spans="1:38" x14ac:dyDescent="0.3">
      <c r="A104" s="87" t="s">
        <v>162</v>
      </c>
      <c r="B104" s="88" t="s">
        <v>163</v>
      </c>
      <c r="C104" s="64"/>
      <c r="D104" s="65">
        <v>0.3</v>
      </c>
      <c r="E104" s="66"/>
      <c r="F104" s="66">
        <f>'[2]transportas ir kt.'!F59</f>
        <v>0</v>
      </c>
      <c r="G104" s="66">
        <v>0</v>
      </c>
      <c r="H104" s="66">
        <f t="shared" si="53"/>
        <v>0.3</v>
      </c>
      <c r="I104" s="67">
        <v>0.3</v>
      </c>
      <c r="J104" s="64">
        <f t="shared" si="54"/>
        <v>0</v>
      </c>
      <c r="K104" s="65">
        <f>'[2]transportas ir kt.'!K59</f>
        <v>0</v>
      </c>
      <c r="L104" s="66">
        <f>'[2]transportas ir kt.'!L59</f>
        <v>0</v>
      </c>
      <c r="M104" s="66">
        <v>2</v>
      </c>
      <c r="N104" s="66">
        <f>'[2]transportas ir kt.'!N59</f>
        <v>0</v>
      </c>
      <c r="O104" s="66">
        <f t="shared" si="55"/>
        <v>2</v>
      </c>
      <c r="P104" s="67">
        <v>2</v>
      </c>
      <c r="Q104" s="64">
        <f t="shared" si="33"/>
        <v>0</v>
      </c>
      <c r="R104" s="78">
        <f>'[2]transportas ir kt.'!R59</f>
        <v>0</v>
      </c>
      <c r="S104" s="66">
        <f>'[2]transportas ir kt.'!S59</f>
        <v>0</v>
      </c>
      <c r="T104" s="66">
        <f>'[2]transportas ir kt.'!T59</f>
        <v>0</v>
      </c>
      <c r="U104" s="66">
        <f>'[2]transportas ir kt.'!U59</f>
        <v>0</v>
      </c>
      <c r="V104" s="66">
        <f t="shared" si="57"/>
        <v>0</v>
      </c>
      <c r="W104" s="66">
        <v>0</v>
      </c>
      <c r="X104" s="64">
        <f t="shared" si="34"/>
        <v>0</v>
      </c>
      <c r="Y104" s="65"/>
      <c r="Z104" s="66"/>
      <c r="AA104" s="66"/>
      <c r="AB104" s="66"/>
      <c r="AC104" s="66">
        <f t="shared" si="56"/>
        <v>0</v>
      </c>
      <c r="AD104" s="67"/>
      <c r="AE104" s="64">
        <f t="shared" si="35"/>
        <v>0</v>
      </c>
      <c r="AF104" s="65"/>
      <c r="AG104" s="66"/>
      <c r="AH104" s="66"/>
      <c r="AI104" s="66"/>
      <c r="AJ104" s="66">
        <f t="shared" si="58"/>
        <v>0</v>
      </c>
      <c r="AK104" s="67"/>
      <c r="AL104" s="74">
        <f t="shared" si="30"/>
        <v>2.2999999999999998</v>
      </c>
    </row>
    <row r="105" spans="1:38" x14ac:dyDescent="0.3">
      <c r="A105" s="83" t="s">
        <v>164</v>
      </c>
      <c r="B105" s="89" t="s">
        <v>165</v>
      </c>
      <c r="C105" s="90"/>
      <c r="D105" s="91">
        <f>'[2]transportas ir kt.'!D60</f>
        <v>0</v>
      </c>
      <c r="E105" s="92">
        <f>'[2]transportas ir kt.'!E60</f>
        <v>0</v>
      </c>
      <c r="F105" s="92"/>
      <c r="G105" s="92"/>
      <c r="H105" s="92"/>
      <c r="I105" s="93">
        <v>0</v>
      </c>
      <c r="J105" s="90">
        <f t="shared" si="54"/>
        <v>0</v>
      </c>
      <c r="K105" s="91">
        <f>'[2]transportas ir kt.'!K60</f>
        <v>0</v>
      </c>
      <c r="L105" s="92">
        <f>'[2]transportas ir kt.'!L60</f>
        <v>0</v>
      </c>
      <c r="M105" s="92">
        <v>150</v>
      </c>
      <c r="N105" s="92">
        <f>'[2]transportas ir kt.'!N60</f>
        <v>0</v>
      </c>
      <c r="O105" s="92">
        <f t="shared" si="55"/>
        <v>150</v>
      </c>
      <c r="P105" s="93">
        <v>150</v>
      </c>
      <c r="Q105" s="90">
        <f t="shared" si="33"/>
        <v>0</v>
      </c>
      <c r="R105" s="91">
        <f>'[2]transportas ir kt.'!R60</f>
        <v>0</v>
      </c>
      <c r="S105" s="92">
        <f>'[2]transportas ir kt.'!S60</f>
        <v>0</v>
      </c>
      <c r="T105" s="92">
        <f>'[2]transportas ir kt.'!T60</f>
        <v>0</v>
      </c>
      <c r="U105" s="92">
        <f>'[2]transportas ir kt.'!U60</f>
        <v>0</v>
      </c>
      <c r="V105" s="92">
        <f t="shared" si="57"/>
        <v>0</v>
      </c>
      <c r="W105" s="93">
        <v>0</v>
      </c>
      <c r="X105" s="90">
        <f t="shared" si="34"/>
        <v>0</v>
      </c>
      <c r="Y105" s="91"/>
      <c r="Z105" s="92"/>
      <c r="AA105" s="92"/>
      <c r="AB105" s="92"/>
      <c r="AC105" s="92">
        <f t="shared" si="56"/>
        <v>0</v>
      </c>
      <c r="AD105" s="93"/>
      <c r="AE105" s="90">
        <f t="shared" si="35"/>
        <v>0</v>
      </c>
      <c r="AF105" s="91"/>
      <c r="AG105" s="92"/>
      <c r="AH105" s="92"/>
      <c r="AI105" s="92"/>
      <c r="AJ105" s="92">
        <f t="shared" si="58"/>
        <v>0</v>
      </c>
      <c r="AK105" s="93"/>
      <c r="AL105" s="94">
        <f t="shared" si="30"/>
        <v>150</v>
      </c>
    </row>
    <row r="106" spans="1:38" ht="20.25" customHeight="1" x14ac:dyDescent="0.3">
      <c r="A106" s="83" t="s">
        <v>166</v>
      </c>
      <c r="B106" s="95" t="s">
        <v>167</v>
      </c>
      <c r="C106" s="64"/>
      <c r="D106" s="65">
        <f>'[2]transportas ir kt.'!D61</f>
        <v>0</v>
      </c>
      <c r="E106" s="66">
        <v>7.4</v>
      </c>
      <c r="F106" s="66">
        <f>'[2]transportas ir kt.'!F61</f>
        <v>0</v>
      </c>
      <c r="G106" s="66">
        <f>'[2]transportas ir kt.'!G61</f>
        <v>0</v>
      </c>
      <c r="H106" s="66">
        <f t="shared" ref="H106:H112" si="59">SUM(D106:G106)</f>
        <v>7.4</v>
      </c>
      <c r="I106" s="96">
        <v>7.4</v>
      </c>
      <c r="J106" s="64">
        <f t="shared" si="54"/>
        <v>0</v>
      </c>
      <c r="K106" s="65">
        <f>'[2]transportas ir kt.'!K61</f>
        <v>0</v>
      </c>
      <c r="L106" s="66">
        <f>'[2]transportas ir kt.'!L61</f>
        <v>0</v>
      </c>
      <c r="M106" s="66">
        <f>'[2]transportas ir kt.'!M61</f>
        <v>0</v>
      </c>
      <c r="N106" s="66">
        <f>'[2]transportas ir kt.'!N61</f>
        <v>0</v>
      </c>
      <c r="O106" s="66">
        <f t="shared" si="55"/>
        <v>0</v>
      </c>
      <c r="P106" s="96"/>
      <c r="Q106" s="64">
        <f t="shared" si="33"/>
        <v>0</v>
      </c>
      <c r="R106" s="65">
        <f>'[2]transportas ir kt.'!R61</f>
        <v>0</v>
      </c>
      <c r="S106" s="66">
        <f>'[2]transportas ir kt.'!S61</f>
        <v>0</v>
      </c>
      <c r="T106" s="66">
        <f>'[2]transportas ir kt.'!T61</f>
        <v>0</v>
      </c>
      <c r="U106" s="66">
        <f>'[2]transportas ir kt.'!U61</f>
        <v>0</v>
      </c>
      <c r="V106" s="66">
        <f t="shared" si="57"/>
        <v>0</v>
      </c>
      <c r="W106" s="96">
        <v>0</v>
      </c>
      <c r="X106" s="64">
        <f t="shared" si="34"/>
        <v>0</v>
      </c>
      <c r="Y106" s="65"/>
      <c r="Z106" s="66"/>
      <c r="AA106" s="66"/>
      <c r="AB106" s="66"/>
      <c r="AC106" s="66">
        <f t="shared" si="56"/>
        <v>0</v>
      </c>
      <c r="AD106" s="96"/>
      <c r="AE106" s="64">
        <f t="shared" si="35"/>
        <v>0</v>
      </c>
      <c r="AF106" s="65"/>
      <c r="AG106" s="66"/>
      <c r="AH106" s="66"/>
      <c r="AI106" s="66"/>
      <c r="AJ106" s="66">
        <f t="shared" si="58"/>
        <v>0</v>
      </c>
      <c r="AK106" s="96"/>
      <c r="AL106" s="74">
        <f t="shared" si="30"/>
        <v>7.4</v>
      </c>
    </row>
    <row r="107" spans="1:38" x14ac:dyDescent="0.3">
      <c r="A107" s="176" t="s">
        <v>168</v>
      </c>
      <c r="B107" s="95" t="s">
        <v>169</v>
      </c>
      <c r="C107" s="64"/>
      <c r="D107" s="65">
        <f>'[2]transportas ir kt.'!D62</f>
        <v>0</v>
      </c>
      <c r="E107" s="66">
        <f>'[2]transportas ir kt.'!E62</f>
        <v>0</v>
      </c>
      <c r="F107" s="66">
        <f>'[2]transportas ir kt.'!F62</f>
        <v>0</v>
      </c>
      <c r="G107" s="66">
        <f>'[2]transportas ir kt.'!G62</f>
        <v>0</v>
      </c>
      <c r="H107" s="66">
        <f t="shared" si="59"/>
        <v>0</v>
      </c>
      <c r="I107" s="96">
        <v>0</v>
      </c>
      <c r="J107" s="64">
        <f t="shared" si="54"/>
        <v>0</v>
      </c>
      <c r="K107" s="65">
        <f>'[2]transportas ir kt.'!K62</f>
        <v>0</v>
      </c>
      <c r="L107" s="66">
        <f>'[2]transportas ir kt.'!L62</f>
        <v>0</v>
      </c>
      <c r="M107" s="66">
        <f>'[2]transportas ir kt.'!M62</f>
        <v>0</v>
      </c>
      <c r="N107" s="66">
        <f>'[2]transportas ir kt.'!N62</f>
        <v>0</v>
      </c>
      <c r="O107" s="66">
        <f t="shared" si="55"/>
        <v>0</v>
      </c>
      <c r="P107" s="96"/>
      <c r="Q107" s="64">
        <f t="shared" si="33"/>
        <v>0</v>
      </c>
      <c r="R107" s="65">
        <f>'[2]transportas ir kt.'!R62</f>
        <v>0</v>
      </c>
      <c r="S107" s="66">
        <f>'[2]transportas ir kt.'!S62</f>
        <v>0</v>
      </c>
      <c r="T107" s="66">
        <f>'[2]transportas ir kt.'!T62</f>
        <v>0</v>
      </c>
      <c r="U107" s="66">
        <f>'[2]transportas ir kt.'!U62</f>
        <v>0</v>
      </c>
      <c r="V107" s="66">
        <f t="shared" si="57"/>
        <v>0</v>
      </c>
      <c r="W107" s="96">
        <v>0</v>
      </c>
      <c r="X107" s="64">
        <f t="shared" si="34"/>
        <v>0</v>
      </c>
      <c r="Y107" s="65"/>
      <c r="Z107" s="66"/>
      <c r="AA107" s="66">
        <v>60</v>
      </c>
      <c r="AB107" s="66">
        <v>0</v>
      </c>
      <c r="AC107" s="66">
        <f t="shared" si="56"/>
        <v>60</v>
      </c>
      <c r="AD107" s="96">
        <v>60</v>
      </c>
      <c r="AE107" s="64">
        <f t="shared" si="35"/>
        <v>0</v>
      </c>
      <c r="AF107" s="65"/>
      <c r="AG107" s="66"/>
      <c r="AH107" s="66">
        <v>60</v>
      </c>
      <c r="AI107" s="66"/>
      <c r="AJ107" s="66">
        <f t="shared" si="58"/>
        <v>60</v>
      </c>
      <c r="AK107" s="96">
        <v>60</v>
      </c>
      <c r="AL107" s="74">
        <f t="shared" si="30"/>
        <v>120</v>
      </c>
    </row>
    <row r="108" spans="1:38" s="115" customFormat="1" x14ac:dyDescent="0.3">
      <c r="A108" s="176" t="s">
        <v>304</v>
      </c>
      <c r="B108" s="189" t="s">
        <v>305</v>
      </c>
      <c r="C108" s="64"/>
      <c r="D108" s="65">
        <f>'[2]transportas ir kt.'!D63</f>
        <v>0</v>
      </c>
      <c r="E108" s="66">
        <f>'[2]transportas ir kt.'!E63</f>
        <v>0</v>
      </c>
      <c r="F108" s="66">
        <f>'[2]transportas ir kt.'!F63</f>
        <v>0</v>
      </c>
      <c r="G108" s="66"/>
      <c r="H108" s="66">
        <f t="shared" si="59"/>
        <v>0</v>
      </c>
      <c r="I108" s="96">
        <v>0</v>
      </c>
      <c r="J108" s="64">
        <f t="shared" si="54"/>
        <v>0</v>
      </c>
      <c r="K108" s="65">
        <f>'[2]transportas ir kt.'!K63</f>
        <v>0</v>
      </c>
      <c r="L108" s="66">
        <v>30</v>
      </c>
      <c r="M108" s="66">
        <f>'[2]transportas ir kt.'!M63</f>
        <v>0</v>
      </c>
      <c r="N108" s="66">
        <f>'[2]transportas ir kt.'!N63</f>
        <v>0</v>
      </c>
      <c r="O108" s="66">
        <f t="shared" si="55"/>
        <v>30</v>
      </c>
      <c r="P108" s="96">
        <v>30</v>
      </c>
      <c r="Q108" s="64">
        <f t="shared" si="33"/>
        <v>0</v>
      </c>
      <c r="R108" s="65">
        <f>'[2]transportas ir kt.'!R63</f>
        <v>0</v>
      </c>
      <c r="S108" s="66">
        <f>'[2]transportas ir kt.'!S63</f>
        <v>0</v>
      </c>
      <c r="T108" s="66">
        <f>'[2]transportas ir kt.'!T63</f>
        <v>0</v>
      </c>
      <c r="U108" s="66">
        <f>'[2]transportas ir kt.'!U63</f>
        <v>0</v>
      </c>
      <c r="V108" s="66">
        <f t="shared" si="57"/>
        <v>0</v>
      </c>
      <c r="W108" s="96"/>
      <c r="X108" s="64">
        <f t="shared" si="34"/>
        <v>0</v>
      </c>
      <c r="Y108" s="65"/>
      <c r="Z108" s="66"/>
      <c r="AA108" s="66"/>
      <c r="AB108" s="66">
        <v>0</v>
      </c>
      <c r="AC108" s="66">
        <f t="shared" si="56"/>
        <v>0</v>
      </c>
      <c r="AD108" s="96"/>
      <c r="AE108" s="64">
        <f t="shared" si="35"/>
        <v>0</v>
      </c>
      <c r="AF108" s="65"/>
      <c r="AG108" s="66"/>
      <c r="AH108" s="66"/>
      <c r="AI108" s="66"/>
      <c r="AJ108" s="66">
        <f t="shared" si="58"/>
        <v>0</v>
      </c>
      <c r="AK108" s="96"/>
      <c r="AL108" s="74">
        <f t="shared" si="30"/>
        <v>30</v>
      </c>
    </row>
    <row r="109" spans="1:38" x14ac:dyDescent="0.3">
      <c r="A109" s="87" t="s">
        <v>327</v>
      </c>
      <c r="B109" s="189" t="s">
        <v>324</v>
      </c>
      <c r="C109" s="71"/>
      <c r="D109" s="78"/>
      <c r="E109" s="66"/>
      <c r="F109" s="66"/>
      <c r="G109" s="66"/>
      <c r="H109" s="66">
        <f t="shared" si="59"/>
        <v>0</v>
      </c>
      <c r="I109" s="96"/>
      <c r="J109" s="64">
        <f t="shared" si="54"/>
        <v>0</v>
      </c>
      <c r="K109" s="65">
        <v>2</v>
      </c>
      <c r="L109" s="66">
        <v>2</v>
      </c>
      <c r="M109" s="66"/>
      <c r="N109" s="66"/>
      <c r="O109" s="66">
        <f t="shared" si="55"/>
        <v>4</v>
      </c>
      <c r="P109" s="96">
        <v>4</v>
      </c>
      <c r="Q109" s="64">
        <f t="shared" si="33"/>
        <v>0</v>
      </c>
      <c r="R109" s="65"/>
      <c r="S109" s="66"/>
      <c r="T109" s="66"/>
      <c r="U109" s="66"/>
      <c r="V109" s="66">
        <f t="shared" si="57"/>
        <v>0</v>
      </c>
      <c r="W109" s="96"/>
      <c r="X109" s="64">
        <f t="shared" si="34"/>
        <v>0</v>
      </c>
      <c r="Y109" s="65"/>
      <c r="Z109" s="66"/>
      <c r="AA109" s="66"/>
      <c r="AB109" s="66">
        <v>0</v>
      </c>
      <c r="AC109" s="66">
        <f t="shared" si="56"/>
        <v>0</v>
      </c>
      <c r="AD109" s="96"/>
      <c r="AE109" s="64">
        <f t="shared" si="35"/>
        <v>0</v>
      </c>
      <c r="AF109" s="65"/>
      <c r="AG109" s="66"/>
      <c r="AH109" s="66"/>
      <c r="AI109" s="66"/>
      <c r="AJ109" s="66">
        <f t="shared" si="58"/>
        <v>0</v>
      </c>
      <c r="AK109" s="96"/>
      <c r="AL109" s="74">
        <f t="shared" si="30"/>
        <v>4</v>
      </c>
    </row>
    <row r="110" spans="1:38" x14ac:dyDescent="0.3">
      <c r="A110" s="87" t="s">
        <v>328</v>
      </c>
      <c r="B110" s="189" t="s">
        <v>325</v>
      </c>
      <c r="C110" s="71"/>
      <c r="D110" s="78"/>
      <c r="E110" s="66"/>
      <c r="F110" s="66"/>
      <c r="G110" s="66">
        <v>0.76</v>
      </c>
      <c r="H110" s="66">
        <f t="shared" si="59"/>
        <v>0.76</v>
      </c>
      <c r="I110" s="96">
        <v>0.76</v>
      </c>
      <c r="J110" s="64">
        <f t="shared" si="54"/>
        <v>0</v>
      </c>
      <c r="K110" s="65"/>
      <c r="L110" s="66"/>
      <c r="M110" s="66">
        <v>1</v>
      </c>
      <c r="N110" s="66"/>
      <c r="O110" s="66">
        <f t="shared" si="55"/>
        <v>1</v>
      </c>
      <c r="P110" s="96">
        <v>1</v>
      </c>
      <c r="Q110" s="64">
        <f t="shared" si="33"/>
        <v>0</v>
      </c>
      <c r="R110" s="65"/>
      <c r="S110" s="66"/>
      <c r="T110" s="66"/>
      <c r="U110" s="66"/>
      <c r="V110" s="66">
        <f t="shared" si="57"/>
        <v>0</v>
      </c>
      <c r="W110" s="96"/>
      <c r="X110" s="64">
        <f t="shared" si="34"/>
        <v>0</v>
      </c>
      <c r="Y110" s="65"/>
      <c r="Z110" s="66"/>
      <c r="AA110" s="66"/>
      <c r="AB110" s="66"/>
      <c r="AC110" s="66">
        <f t="shared" si="56"/>
        <v>0</v>
      </c>
      <c r="AD110" s="96"/>
      <c r="AE110" s="64">
        <f t="shared" si="35"/>
        <v>0</v>
      </c>
      <c r="AF110" s="65"/>
      <c r="AG110" s="66"/>
      <c r="AH110" s="66"/>
      <c r="AI110" s="66"/>
      <c r="AJ110" s="66">
        <f t="shared" si="58"/>
        <v>0</v>
      </c>
      <c r="AK110" s="96"/>
      <c r="AL110" s="74">
        <f t="shared" si="30"/>
        <v>1.76</v>
      </c>
    </row>
    <row r="111" spans="1:38" x14ac:dyDescent="0.3">
      <c r="A111" s="87" t="s">
        <v>329</v>
      </c>
      <c r="B111" s="189" t="s">
        <v>331</v>
      </c>
      <c r="C111" s="71"/>
      <c r="D111" s="78"/>
      <c r="E111" s="66"/>
      <c r="F111" s="66"/>
      <c r="G111" s="66"/>
      <c r="H111" s="66">
        <f t="shared" si="59"/>
        <v>0</v>
      </c>
      <c r="I111" s="96"/>
      <c r="J111" s="64">
        <f t="shared" si="54"/>
        <v>0</v>
      </c>
      <c r="K111" s="65">
        <v>3</v>
      </c>
      <c r="L111" s="66"/>
      <c r="M111" s="66"/>
      <c r="N111" s="66"/>
      <c r="O111" s="66">
        <f t="shared" si="55"/>
        <v>3</v>
      </c>
      <c r="P111" s="96">
        <v>3</v>
      </c>
      <c r="Q111" s="64">
        <f t="shared" si="33"/>
        <v>0</v>
      </c>
      <c r="R111" s="65"/>
      <c r="S111" s="66"/>
      <c r="T111" s="66"/>
      <c r="U111" s="66"/>
      <c r="V111" s="66">
        <f t="shared" si="57"/>
        <v>0</v>
      </c>
      <c r="W111" s="96"/>
      <c r="X111" s="64">
        <f t="shared" si="34"/>
        <v>0</v>
      </c>
      <c r="Y111" s="65"/>
      <c r="Z111" s="66"/>
      <c r="AA111" s="66"/>
      <c r="AB111" s="66"/>
      <c r="AC111" s="66">
        <f t="shared" si="56"/>
        <v>0</v>
      </c>
      <c r="AD111" s="96"/>
      <c r="AE111" s="64">
        <f t="shared" si="35"/>
        <v>0</v>
      </c>
      <c r="AF111" s="65"/>
      <c r="AG111" s="66"/>
      <c r="AH111" s="66"/>
      <c r="AI111" s="66"/>
      <c r="AJ111" s="66">
        <f t="shared" si="58"/>
        <v>0</v>
      </c>
      <c r="AK111" s="96"/>
      <c r="AL111" s="74">
        <f t="shared" si="30"/>
        <v>3</v>
      </c>
    </row>
    <row r="112" spans="1:38" ht="15" thickBot="1" x14ac:dyDescent="0.35">
      <c r="A112" s="218" t="s">
        <v>330</v>
      </c>
      <c r="B112" s="191" t="s">
        <v>326</v>
      </c>
      <c r="C112" s="219"/>
      <c r="D112" s="220"/>
      <c r="E112" s="101"/>
      <c r="F112" s="101"/>
      <c r="G112" s="101"/>
      <c r="H112" s="101">
        <f t="shared" si="59"/>
        <v>0</v>
      </c>
      <c r="I112" s="102"/>
      <c r="J112" s="99">
        <f t="shared" si="54"/>
        <v>0</v>
      </c>
      <c r="K112" s="100">
        <v>8</v>
      </c>
      <c r="L112" s="101"/>
      <c r="M112" s="101"/>
      <c r="N112" s="101"/>
      <c r="O112" s="101">
        <f t="shared" si="55"/>
        <v>8</v>
      </c>
      <c r="P112" s="102">
        <v>8</v>
      </c>
      <c r="Q112" s="99">
        <f t="shared" si="33"/>
        <v>0</v>
      </c>
      <c r="R112" s="100"/>
      <c r="S112" s="101"/>
      <c r="T112" s="101"/>
      <c r="U112" s="101"/>
      <c r="V112" s="101">
        <f t="shared" si="57"/>
        <v>0</v>
      </c>
      <c r="W112" s="102"/>
      <c r="X112" s="99">
        <f t="shared" si="34"/>
        <v>0</v>
      </c>
      <c r="Y112" s="100"/>
      <c r="Z112" s="101"/>
      <c r="AA112" s="101"/>
      <c r="AB112" s="101"/>
      <c r="AC112" s="101">
        <f t="shared" si="56"/>
        <v>0</v>
      </c>
      <c r="AD112" s="102"/>
      <c r="AE112" s="99">
        <f t="shared" si="35"/>
        <v>0</v>
      </c>
      <c r="AF112" s="100"/>
      <c r="AG112" s="101"/>
      <c r="AH112" s="101"/>
      <c r="AI112" s="101"/>
      <c r="AJ112" s="101">
        <f t="shared" si="58"/>
        <v>0</v>
      </c>
      <c r="AK112" s="102"/>
      <c r="AL112" s="103">
        <f t="shared" si="30"/>
        <v>8</v>
      </c>
    </row>
  </sheetData>
  <mergeCells count="14">
    <mergeCell ref="N2:W2"/>
    <mergeCell ref="A5:U5"/>
    <mergeCell ref="A8:A9"/>
    <mergeCell ref="C8:C9"/>
    <mergeCell ref="D8:I8"/>
    <mergeCell ref="J8:J9"/>
    <mergeCell ref="K8:P8"/>
    <mergeCell ref="Q8:Q9"/>
    <mergeCell ref="R8:W8"/>
    <mergeCell ref="X8:X9"/>
    <mergeCell ref="Y8:AD8"/>
    <mergeCell ref="AE8:AE9"/>
    <mergeCell ref="AF8:AK8"/>
    <mergeCell ref="AL8:AL9"/>
  </mergeCells>
  <phoneticPr fontId="13" type="noConversion"/>
  <conditionalFormatting sqref="B15:B17">
    <cfRule type="cellIs" dxfId="31" priority="6" operator="equal">
      <formula>0</formula>
    </cfRule>
  </conditionalFormatting>
  <conditionalFormatting sqref="B36:B38">
    <cfRule type="cellIs" dxfId="30" priority="4" operator="equal">
      <formula>0</formula>
    </cfRule>
  </conditionalFormatting>
  <conditionalFormatting sqref="B40">
    <cfRule type="cellIs" dxfId="29" priority="1" operator="equal">
      <formula>0</formula>
    </cfRule>
  </conditionalFormatting>
  <conditionalFormatting sqref="B47">
    <cfRule type="cellIs" dxfId="28" priority="2" operator="equal">
      <formula>0</formula>
    </cfRule>
  </conditionalFormatting>
  <conditionalFormatting sqref="B80:B84">
    <cfRule type="cellIs" dxfId="27" priority="5" operator="equal">
      <formula>0</formula>
    </cfRule>
  </conditionalFormatting>
  <conditionalFormatting sqref="B108:B112">
    <cfRule type="cellIs" dxfId="26" priority="3" operator="equal">
      <formula>0</formula>
    </cfRule>
  </conditionalFormatting>
  <pageMargins left="0.70866141732283472" right="0.70866141732283472" top="0.74803149606299213" bottom="0.74803149606299213" header="0.31496062992125984" footer="0.31496062992125984"/>
  <pageSetup paperSize="8" scale="47" fitToHeight="0" orientation="landscape" r:id="rId1"/>
  <headerFooter>
    <oddFooter>&amp;C&amp;P</oddFooter>
  </headerFooter>
  <rowBreaks count="2" manualBreakCount="2">
    <brk id="49" max="16383" man="1"/>
    <brk id="84" max="16383" man="1"/>
  </rowBreaks>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E9D264-E369-45A5-97F5-A2351E7CB0B3}">
  <sheetPr>
    <pageSetUpPr fitToPage="1"/>
  </sheetPr>
  <dimension ref="A1:AP116"/>
  <sheetViews>
    <sheetView showGridLines="0" showZeros="0" zoomScaleNormal="100" workbookViewId="0">
      <pane xSplit="2" ySplit="9" topLeftCell="V94" activePane="bottomRight" state="frozen"/>
      <selection pane="topRight" activeCell="C1" sqref="C1"/>
      <selection pane="bottomLeft" activeCell="A7" sqref="A7"/>
      <selection pane="bottomRight" activeCell="B88" sqref="B88"/>
    </sheetView>
  </sheetViews>
  <sheetFormatPr defaultRowHeight="14.4" x14ac:dyDescent="0.3"/>
  <cols>
    <col min="2" max="2" width="51.6640625" customWidth="1"/>
    <col min="3" max="3" width="11.5546875" customWidth="1"/>
    <col min="4" max="6" width="9.5546875" bestFit="1" customWidth="1"/>
    <col min="7" max="7" width="9.33203125" bestFit="1" customWidth="1"/>
    <col min="8" max="9" width="9.5546875" bestFit="1" customWidth="1"/>
    <col min="10" max="10" width="10.109375" customWidth="1"/>
    <col min="11" max="14" width="9.33203125" customWidth="1"/>
    <col min="15" max="16" width="9.5546875" customWidth="1"/>
    <col min="17" max="17" width="10.109375" customWidth="1"/>
    <col min="18" max="29" width="9.33203125" customWidth="1"/>
    <col min="30" max="30" width="11.5546875" customWidth="1"/>
    <col min="31" max="36" width="9.33203125" customWidth="1"/>
    <col min="37" max="37" width="10" customWidth="1"/>
    <col min="38" max="38" width="11.33203125" customWidth="1"/>
  </cols>
  <sheetData>
    <row r="1" spans="1:42" x14ac:dyDescent="0.3">
      <c r="C1" t="s">
        <v>338</v>
      </c>
      <c r="P1" t="s">
        <v>311</v>
      </c>
    </row>
    <row r="2" spans="1:42" ht="14.4" customHeight="1" x14ac:dyDescent="0.3">
      <c r="N2" s="316" t="s">
        <v>336</v>
      </c>
      <c r="O2" s="316"/>
      <c r="P2" s="316"/>
      <c r="Q2" s="316"/>
      <c r="R2" s="316"/>
      <c r="S2" s="316"/>
      <c r="T2" s="316"/>
      <c r="U2" s="316"/>
      <c r="V2" s="316"/>
      <c r="W2" s="316"/>
    </row>
    <row r="3" spans="1:42" ht="15.6" x14ac:dyDescent="0.3">
      <c r="P3" s="1" t="s">
        <v>317</v>
      </c>
    </row>
    <row r="4" spans="1:42" ht="15.6" x14ac:dyDescent="0.3">
      <c r="P4" s="1" t="s">
        <v>312</v>
      </c>
    </row>
    <row r="5" spans="1:42" x14ac:dyDescent="0.3">
      <c r="A5" s="315" t="s">
        <v>339</v>
      </c>
      <c r="B5" s="315"/>
      <c r="C5" s="315"/>
      <c r="D5" s="315"/>
      <c r="E5" s="315"/>
      <c r="F5" s="315"/>
      <c r="G5" s="315"/>
      <c r="H5" s="315"/>
      <c r="I5" s="315"/>
      <c r="J5" s="315"/>
      <c r="K5" s="315"/>
      <c r="L5" s="315"/>
      <c r="M5" s="315"/>
      <c r="N5" s="315"/>
      <c r="O5" s="315"/>
      <c r="P5" s="315"/>
      <c r="Q5" s="315"/>
      <c r="R5" s="315"/>
      <c r="S5" s="315"/>
      <c r="T5" s="315"/>
      <c r="U5" s="315"/>
      <c r="V5" s="3"/>
      <c r="W5" s="3"/>
      <c r="X5" s="3"/>
      <c r="Y5" s="3"/>
      <c r="Z5" s="3"/>
      <c r="AA5" s="3"/>
      <c r="AB5" s="3"/>
      <c r="AC5" s="3"/>
      <c r="AD5" s="3"/>
      <c r="AE5" s="3"/>
      <c r="AF5" s="3"/>
      <c r="AG5" s="3"/>
      <c r="AH5" s="3"/>
      <c r="AI5" s="3"/>
      <c r="AJ5" s="3"/>
      <c r="AK5" s="3"/>
      <c r="AL5" s="5">
        <f>AL10-AL52</f>
        <v>-7.4250000034226105E-4</v>
      </c>
    </row>
    <row r="6" spans="1:42" ht="15" thickBot="1" x14ac:dyDescent="0.35">
      <c r="A6" s="2"/>
      <c r="B6" s="2"/>
      <c r="C6" s="2"/>
      <c r="D6" s="2"/>
      <c r="E6" s="2"/>
      <c r="F6" s="2"/>
      <c r="G6" s="2"/>
      <c r="H6" s="221">
        <f>H10-H52</f>
        <v>0</v>
      </c>
      <c r="I6" s="2"/>
      <c r="J6" s="2"/>
      <c r="K6" s="2"/>
      <c r="L6" s="2"/>
      <c r="M6" s="2"/>
      <c r="N6" s="2"/>
      <c r="O6" s="2"/>
      <c r="P6" s="2"/>
      <c r="Q6" s="2"/>
      <c r="R6" s="2"/>
      <c r="S6" s="2"/>
      <c r="T6" s="2"/>
      <c r="U6" s="2"/>
      <c r="V6" s="3"/>
      <c r="W6" s="3"/>
      <c r="X6" s="3"/>
      <c r="Y6" s="3"/>
      <c r="Z6" s="3"/>
      <c r="AA6" s="3"/>
      <c r="AB6" s="3"/>
      <c r="AC6" s="3"/>
      <c r="AD6" s="3"/>
      <c r="AE6" s="3"/>
      <c r="AF6" s="3"/>
      <c r="AG6" s="3"/>
      <c r="AH6" s="3"/>
      <c r="AI6" s="3"/>
      <c r="AJ6" s="3"/>
      <c r="AK6" s="3"/>
      <c r="AL6" s="3"/>
    </row>
    <row r="7" spans="1:42" ht="15" hidden="1" customHeight="1" thickBot="1" x14ac:dyDescent="0.35">
      <c r="A7" s="3"/>
      <c r="B7" s="3"/>
      <c r="C7" s="3"/>
      <c r="D7" s="4">
        <f>D10-D52</f>
        <v>0</v>
      </c>
      <c r="E7" s="4">
        <f>E10-E52</f>
        <v>0</v>
      </c>
      <c r="F7" s="4">
        <f>F10-F52</f>
        <v>0</v>
      </c>
      <c r="G7" s="4">
        <f>G10-G52</f>
        <v>0</v>
      </c>
      <c r="H7" s="4">
        <f>H10-H52</f>
        <v>0</v>
      </c>
      <c r="I7" s="4"/>
      <c r="J7" s="4"/>
      <c r="K7" s="4"/>
      <c r="L7" s="4"/>
      <c r="M7" s="4"/>
      <c r="N7" s="4"/>
      <c r="O7" s="4">
        <f>O10-O52</f>
        <v>0.96000000000049113</v>
      </c>
      <c r="P7" s="4"/>
      <c r="Q7" s="4">
        <f t="shared" ref="Q7:U7" si="0">Q10-Q52</f>
        <v>0</v>
      </c>
      <c r="R7" s="4">
        <f t="shared" si="0"/>
        <v>23.840000000000003</v>
      </c>
      <c r="S7" s="4">
        <f t="shared" si="0"/>
        <v>11.539999999999992</v>
      </c>
      <c r="T7" s="4">
        <f t="shared" si="0"/>
        <v>4.4900000000000091</v>
      </c>
      <c r="U7" s="4">
        <f t="shared" si="0"/>
        <v>10.079999999999984</v>
      </c>
      <c r="V7" s="4">
        <f>V10-V52</f>
        <v>49.950000000000045</v>
      </c>
      <c r="W7" s="4"/>
      <c r="X7" s="4">
        <f t="shared" ref="X7:AB7" si="1">X10-X52</f>
        <v>0</v>
      </c>
      <c r="Y7" s="4">
        <f t="shared" si="1"/>
        <v>77.13</v>
      </c>
      <c r="Z7" s="4">
        <f t="shared" si="1"/>
        <v>35.877302499999928</v>
      </c>
      <c r="AA7" s="4">
        <f t="shared" si="1"/>
        <v>-11.122697500000015</v>
      </c>
      <c r="AB7" s="4">
        <f t="shared" si="1"/>
        <v>-50.112697500000024</v>
      </c>
      <c r="AC7" s="4">
        <f>AC10-AC52</f>
        <v>51.771907499999998</v>
      </c>
      <c r="AD7" s="4"/>
      <c r="AE7" s="4">
        <f t="shared" ref="AE7:AJ7" si="2">AE10-AE52</f>
        <v>0</v>
      </c>
      <c r="AF7" s="4">
        <f t="shared" si="2"/>
        <v>63.759337500000044</v>
      </c>
      <c r="AG7" s="4">
        <f t="shared" si="2"/>
        <v>56.859337500000066</v>
      </c>
      <c r="AH7" s="4">
        <f t="shared" si="2"/>
        <v>-64.140662499999934</v>
      </c>
      <c r="AI7" s="4">
        <f t="shared" si="2"/>
        <v>-159.16066249999997</v>
      </c>
      <c r="AJ7" s="4">
        <f t="shared" si="2"/>
        <v>-102.68264999999985</v>
      </c>
      <c r="AK7" s="4"/>
      <c r="AL7" s="5">
        <f>AL10-AL52</f>
        <v>-7.4250000034226105E-4</v>
      </c>
    </row>
    <row r="8" spans="1:42" ht="29.25" customHeight="1" thickBot="1" x14ac:dyDescent="0.35">
      <c r="A8" s="306" t="s">
        <v>1</v>
      </c>
      <c r="B8" s="6" t="s">
        <v>2</v>
      </c>
      <c r="C8" s="308" t="s">
        <v>3</v>
      </c>
      <c r="D8" s="310" t="s">
        <v>4</v>
      </c>
      <c r="E8" s="311"/>
      <c r="F8" s="311"/>
      <c r="G8" s="311"/>
      <c r="H8" s="311"/>
      <c r="I8" s="311"/>
      <c r="J8" s="308" t="s">
        <v>5</v>
      </c>
      <c r="K8" s="312" t="s">
        <v>6</v>
      </c>
      <c r="L8" s="313"/>
      <c r="M8" s="313"/>
      <c r="N8" s="313"/>
      <c r="O8" s="313"/>
      <c r="P8" s="314"/>
      <c r="Q8" s="308" t="s">
        <v>7</v>
      </c>
      <c r="R8" s="312" t="s">
        <v>8</v>
      </c>
      <c r="S8" s="313"/>
      <c r="T8" s="313"/>
      <c r="U8" s="313"/>
      <c r="V8" s="313"/>
      <c r="W8" s="314"/>
      <c r="X8" s="308" t="s">
        <v>9</v>
      </c>
      <c r="Y8" s="313" t="s">
        <v>10</v>
      </c>
      <c r="Z8" s="313"/>
      <c r="AA8" s="313"/>
      <c r="AB8" s="313"/>
      <c r="AC8" s="313"/>
      <c r="AD8" s="314"/>
      <c r="AE8" s="308" t="s">
        <v>11</v>
      </c>
      <c r="AF8" s="312" t="s">
        <v>12</v>
      </c>
      <c r="AG8" s="313"/>
      <c r="AH8" s="313"/>
      <c r="AI8" s="313"/>
      <c r="AJ8" s="313"/>
      <c r="AK8" s="314"/>
      <c r="AL8" s="302" t="s">
        <v>13</v>
      </c>
    </row>
    <row r="9" spans="1:42" ht="41.4" thickBot="1" x14ac:dyDescent="0.35">
      <c r="A9" s="307"/>
      <c r="B9" s="7" t="s">
        <v>14</v>
      </c>
      <c r="C9" s="309"/>
      <c r="D9" s="8" t="s">
        <v>15</v>
      </c>
      <c r="E9" s="9" t="s">
        <v>16</v>
      </c>
      <c r="F9" s="9" t="s">
        <v>17</v>
      </c>
      <c r="G9" s="9" t="s">
        <v>18</v>
      </c>
      <c r="H9" s="9" t="s">
        <v>19</v>
      </c>
      <c r="I9" s="10" t="s">
        <v>20</v>
      </c>
      <c r="J9" s="309"/>
      <c r="K9" s="11" t="s">
        <v>15</v>
      </c>
      <c r="L9" s="12" t="s">
        <v>16</v>
      </c>
      <c r="M9" s="12" t="s">
        <v>17</v>
      </c>
      <c r="N9" s="12" t="s">
        <v>18</v>
      </c>
      <c r="O9" s="12" t="s">
        <v>19</v>
      </c>
      <c r="P9" s="13" t="s">
        <v>20</v>
      </c>
      <c r="Q9" s="309"/>
      <c r="R9" s="14" t="s">
        <v>15</v>
      </c>
      <c r="S9" s="9" t="s">
        <v>16</v>
      </c>
      <c r="T9" s="9" t="s">
        <v>17</v>
      </c>
      <c r="U9" s="9" t="s">
        <v>18</v>
      </c>
      <c r="V9" s="9" t="s">
        <v>19</v>
      </c>
      <c r="W9" s="15" t="s">
        <v>20</v>
      </c>
      <c r="X9" s="309"/>
      <c r="Y9" s="11" t="s">
        <v>15</v>
      </c>
      <c r="Z9" s="12" t="s">
        <v>16</v>
      </c>
      <c r="AA9" s="12" t="s">
        <v>17</v>
      </c>
      <c r="AB9" s="12" t="s">
        <v>18</v>
      </c>
      <c r="AC9" s="12" t="s">
        <v>19</v>
      </c>
      <c r="AD9" s="13" t="s">
        <v>20</v>
      </c>
      <c r="AE9" s="309"/>
      <c r="AF9" s="8" t="s">
        <v>15</v>
      </c>
      <c r="AG9" s="9" t="s">
        <v>16</v>
      </c>
      <c r="AH9" s="9" t="s">
        <v>17</v>
      </c>
      <c r="AI9" s="9" t="s">
        <v>18</v>
      </c>
      <c r="AJ9" s="9" t="s">
        <v>19</v>
      </c>
      <c r="AK9" s="10" t="s">
        <v>20</v>
      </c>
      <c r="AL9" s="303"/>
      <c r="AN9" s="16"/>
    </row>
    <row r="10" spans="1:42" ht="15.75" customHeight="1" x14ac:dyDescent="0.3">
      <c r="A10" s="17" t="s">
        <v>21</v>
      </c>
      <c r="B10" s="18" t="s">
        <v>22</v>
      </c>
      <c r="C10" s="19">
        <f t="shared" ref="C10:I10" si="3">C11+C12+C24+C43+C50</f>
        <v>1575.19</v>
      </c>
      <c r="D10" s="20">
        <f t="shared" si="3"/>
        <v>1552.4587050000002</v>
      </c>
      <c r="E10" s="21">
        <f t="shared" si="3"/>
        <v>1018.4787050000001</v>
      </c>
      <c r="F10" s="21">
        <f t="shared" si="3"/>
        <v>1064.0687049999999</v>
      </c>
      <c r="G10" s="21">
        <f t="shared" si="3"/>
        <v>251.11870500000003</v>
      </c>
      <c r="H10" s="22">
        <f t="shared" si="3"/>
        <v>3886.12482</v>
      </c>
      <c r="I10" s="23">
        <f t="shared" si="3"/>
        <v>0</v>
      </c>
      <c r="J10" s="19"/>
      <c r="K10" s="20">
        <f t="shared" ref="K10:W10" si="4">K11+K12+K24+K43+K50</f>
        <v>402.89</v>
      </c>
      <c r="L10" s="21">
        <f t="shared" si="4"/>
        <v>273.75</v>
      </c>
      <c r="M10" s="21">
        <f t="shared" si="4"/>
        <v>731.53</v>
      </c>
      <c r="N10" s="21">
        <f t="shared" si="4"/>
        <v>1231.68</v>
      </c>
      <c r="O10" s="21">
        <f t="shared" si="4"/>
        <v>2639.8500000000004</v>
      </c>
      <c r="P10" s="23">
        <f t="shared" si="4"/>
        <v>0</v>
      </c>
      <c r="Q10" s="19">
        <f t="shared" si="4"/>
        <v>0</v>
      </c>
      <c r="R10" s="19">
        <f t="shared" si="4"/>
        <v>203.24</v>
      </c>
      <c r="S10" s="19">
        <f t="shared" si="4"/>
        <v>243.25</v>
      </c>
      <c r="T10" s="19">
        <f t="shared" si="4"/>
        <v>1355.46</v>
      </c>
      <c r="U10" s="19">
        <f t="shared" si="4"/>
        <v>207.23</v>
      </c>
      <c r="V10" s="19">
        <f t="shared" si="4"/>
        <v>2009.18</v>
      </c>
      <c r="W10" s="19">
        <f t="shared" si="4"/>
        <v>0</v>
      </c>
      <c r="X10" s="19"/>
      <c r="Y10" s="20">
        <f t="shared" ref="Y10:AD10" si="5">Y11+Y12+Y24+Y43+Y50</f>
        <v>228.79</v>
      </c>
      <c r="Z10" s="21">
        <f t="shared" si="5"/>
        <v>634.79</v>
      </c>
      <c r="AA10" s="21">
        <f t="shared" si="5"/>
        <v>228.79</v>
      </c>
      <c r="AB10" s="21">
        <f t="shared" si="5"/>
        <v>230.76</v>
      </c>
      <c r="AC10" s="21">
        <f t="shared" si="5"/>
        <v>1323.13</v>
      </c>
      <c r="AD10" s="23">
        <f t="shared" si="5"/>
        <v>0</v>
      </c>
      <c r="AE10" s="19"/>
      <c r="AF10" s="19">
        <f t="shared" ref="AF10:AL10" si="6">AF11+AF12+AF24+AF43+AF50</f>
        <v>242.33</v>
      </c>
      <c r="AG10" s="19">
        <f t="shared" si="6"/>
        <v>242.33</v>
      </c>
      <c r="AH10" s="19">
        <f t="shared" si="6"/>
        <v>242.33</v>
      </c>
      <c r="AI10" s="19">
        <f t="shared" si="6"/>
        <v>242.33</v>
      </c>
      <c r="AJ10" s="19">
        <f t="shared" si="6"/>
        <v>969.32</v>
      </c>
      <c r="AK10" s="19">
        <f t="shared" si="6"/>
        <v>0</v>
      </c>
      <c r="AL10" s="19">
        <f t="shared" si="6"/>
        <v>10827.60482</v>
      </c>
      <c r="AN10" s="16"/>
      <c r="AP10" s="16"/>
    </row>
    <row r="11" spans="1:42" ht="15.75" customHeight="1" x14ac:dyDescent="0.3">
      <c r="A11" s="24" t="s">
        <v>23</v>
      </c>
      <c r="B11" s="25" t="s">
        <v>24</v>
      </c>
      <c r="C11" s="26"/>
      <c r="D11" s="27">
        <f>D52-D43-D24-D12</f>
        <v>80.729705000000195</v>
      </c>
      <c r="E11" s="27">
        <f t="shared" ref="E11:G11" si="7">E52-E43-E24-E12</f>
        <v>131.93870500000008</v>
      </c>
      <c r="F11" s="27">
        <f t="shared" si="7"/>
        <v>103.11870499999986</v>
      </c>
      <c r="G11" s="27">
        <f t="shared" si="7"/>
        <v>209.64870500000004</v>
      </c>
      <c r="H11" s="22">
        <f>SUM(D11:G11)</f>
        <v>525.43582000000015</v>
      </c>
      <c r="I11" s="28"/>
      <c r="J11" s="26"/>
      <c r="K11" s="27">
        <v>142.25</v>
      </c>
      <c r="L11" s="27">
        <v>142.25</v>
      </c>
      <c r="M11" s="27">
        <v>142.25</v>
      </c>
      <c r="N11" s="27">
        <v>142.25</v>
      </c>
      <c r="O11" s="22">
        <f>SUM(K11:N11)</f>
        <v>569</v>
      </c>
      <c r="P11" s="28"/>
      <c r="Q11" s="26"/>
      <c r="R11" s="29">
        <v>203.24</v>
      </c>
      <c r="S11" s="29">
        <v>205.14</v>
      </c>
      <c r="T11" s="29">
        <v>205.13</v>
      </c>
      <c r="U11" s="29">
        <v>207.23</v>
      </c>
      <c r="V11" s="22">
        <f>SUM(R11:U11)</f>
        <v>820.74</v>
      </c>
      <c r="W11" s="33"/>
      <c r="X11" s="26"/>
      <c r="Y11" s="27">
        <v>228.79</v>
      </c>
      <c r="Z11" s="27">
        <v>228.79</v>
      </c>
      <c r="AA11" s="27">
        <v>228.79</v>
      </c>
      <c r="AB11" s="22">
        <v>230.76</v>
      </c>
      <c r="AC11" s="22">
        <f>SUM(Y11:AB11)</f>
        <v>917.13</v>
      </c>
      <c r="AD11" s="28"/>
      <c r="AE11" s="26"/>
      <c r="AF11" s="27">
        <v>242.33</v>
      </c>
      <c r="AG11" s="27">
        <v>242.33</v>
      </c>
      <c r="AH11" s="27">
        <v>242.33</v>
      </c>
      <c r="AI11" s="27">
        <v>242.33</v>
      </c>
      <c r="AJ11" s="22">
        <f>SUM(AF11:AI11)</f>
        <v>969.32</v>
      </c>
      <c r="AK11" s="28"/>
      <c r="AL11" s="26">
        <f>H11+O11+V11+AC11+AJ11</f>
        <v>3801.6258200000002</v>
      </c>
      <c r="AN11" s="16"/>
      <c r="AP11" s="16"/>
    </row>
    <row r="12" spans="1:42" ht="15.75" customHeight="1" x14ac:dyDescent="0.3">
      <c r="A12" s="24" t="s">
        <v>25</v>
      </c>
      <c r="B12" s="25" t="s">
        <v>26</v>
      </c>
      <c r="C12" s="26">
        <f>SUM(C13:C23)</f>
        <v>461.92</v>
      </c>
      <c r="D12" s="27">
        <f t="shared" ref="D12:AL12" si="8">SUM(D13:D23)</f>
        <v>616.26900000000001</v>
      </c>
      <c r="E12" s="22">
        <f t="shared" si="8"/>
        <v>369.07</v>
      </c>
      <c r="F12" s="22">
        <f t="shared" si="8"/>
        <v>390.49</v>
      </c>
      <c r="G12" s="22">
        <f t="shared" si="8"/>
        <v>0</v>
      </c>
      <c r="H12" s="22">
        <f t="shared" si="8"/>
        <v>1375.829</v>
      </c>
      <c r="I12" s="22">
        <f t="shared" si="8"/>
        <v>0</v>
      </c>
      <c r="J12" s="26">
        <f t="shared" si="8"/>
        <v>0</v>
      </c>
      <c r="K12" s="27">
        <f t="shared" si="8"/>
        <v>17.64</v>
      </c>
      <c r="L12" s="22">
        <f t="shared" si="8"/>
        <v>0</v>
      </c>
      <c r="M12" s="22">
        <f t="shared" si="8"/>
        <v>14.28</v>
      </c>
      <c r="N12" s="22">
        <f t="shared" si="8"/>
        <v>287.8</v>
      </c>
      <c r="O12" s="22">
        <f t="shared" si="8"/>
        <v>319.72000000000003</v>
      </c>
      <c r="P12" s="28">
        <f t="shared" si="8"/>
        <v>0</v>
      </c>
      <c r="Q12" s="26">
        <f t="shared" si="8"/>
        <v>0</v>
      </c>
      <c r="R12" s="34">
        <f t="shared" si="8"/>
        <v>0</v>
      </c>
      <c r="S12" s="22">
        <f t="shared" si="8"/>
        <v>0</v>
      </c>
      <c r="T12" s="22">
        <f t="shared" si="8"/>
        <v>588.95000000000005</v>
      </c>
      <c r="U12" s="22">
        <f t="shared" si="8"/>
        <v>0</v>
      </c>
      <c r="V12" s="22">
        <f t="shared" si="8"/>
        <v>588.95000000000005</v>
      </c>
      <c r="W12" s="33">
        <f t="shared" si="8"/>
        <v>0</v>
      </c>
      <c r="X12" s="26">
        <f t="shared" si="8"/>
        <v>0</v>
      </c>
      <c r="Y12" s="27">
        <f>SUM(Y13:Y23)</f>
        <v>0</v>
      </c>
      <c r="Z12" s="22">
        <f t="shared" si="8"/>
        <v>0</v>
      </c>
      <c r="AA12" s="22">
        <f t="shared" si="8"/>
        <v>0</v>
      </c>
      <c r="AB12" s="22">
        <f t="shared" si="8"/>
        <v>0</v>
      </c>
      <c r="AC12" s="22">
        <f t="shared" si="8"/>
        <v>0</v>
      </c>
      <c r="AD12" s="28">
        <f t="shared" si="8"/>
        <v>0</v>
      </c>
      <c r="AE12" s="26">
        <f t="shared" si="8"/>
        <v>0</v>
      </c>
      <c r="AF12" s="27">
        <f t="shared" si="8"/>
        <v>0</v>
      </c>
      <c r="AG12" s="22">
        <f t="shared" si="8"/>
        <v>0</v>
      </c>
      <c r="AH12" s="22">
        <f t="shared" si="8"/>
        <v>0</v>
      </c>
      <c r="AI12" s="22">
        <f t="shared" si="8"/>
        <v>0</v>
      </c>
      <c r="AJ12" s="22">
        <f t="shared" si="8"/>
        <v>0</v>
      </c>
      <c r="AK12" s="28">
        <f t="shared" si="8"/>
        <v>0</v>
      </c>
      <c r="AL12" s="26">
        <f t="shared" si="8"/>
        <v>2284.4989999999998</v>
      </c>
      <c r="AN12" s="16"/>
    </row>
    <row r="13" spans="1:42" ht="33.75" customHeight="1" x14ac:dyDescent="0.3">
      <c r="A13" s="35" t="s">
        <v>27</v>
      </c>
      <c r="B13" s="36" t="s">
        <v>28</v>
      </c>
      <c r="C13" s="37">
        <v>402.46000000000004</v>
      </c>
      <c r="D13" s="38">
        <v>97.82</v>
      </c>
      <c r="E13" s="22"/>
      <c r="F13" s="22"/>
      <c r="G13" s="22"/>
      <c r="H13" s="39">
        <f>SUM(D13:G13)</f>
        <v>97.82</v>
      </c>
      <c r="I13" s="40"/>
      <c r="J13" s="37"/>
      <c r="K13" s="27"/>
      <c r="L13" s="22"/>
      <c r="M13" s="22"/>
      <c r="N13" s="22"/>
      <c r="O13" s="39">
        <f>SUM(K13:N13)</f>
        <v>0</v>
      </c>
      <c r="P13" s="28"/>
      <c r="Q13" s="37"/>
      <c r="R13" s="34"/>
      <c r="S13" s="22"/>
      <c r="T13" s="22"/>
      <c r="U13" s="22"/>
      <c r="V13" s="39">
        <f>SUM(R13:U13)</f>
        <v>0</v>
      </c>
      <c r="W13" s="33"/>
      <c r="X13" s="37"/>
      <c r="Y13" s="27"/>
      <c r="Z13" s="22"/>
      <c r="AA13" s="22"/>
      <c r="AB13" s="22"/>
      <c r="AC13" s="39">
        <f>SUM(Y13:AB13)</f>
        <v>0</v>
      </c>
      <c r="AD13" s="28"/>
      <c r="AE13" s="37"/>
      <c r="AF13" s="27"/>
      <c r="AG13" s="22"/>
      <c r="AH13" s="22"/>
      <c r="AI13" s="22"/>
      <c r="AJ13" s="39">
        <f>SUM(AF13:AI13)</f>
        <v>0</v>
      </c>
      <c r="AK13" s="28"/>
      <c r="AL13" s="37">
        <f t="shared" ref="AL13:AL51" si="9">H13+O13+V13+AC13+AJ13</f>
        <v>97.82</v>
      </c>
    </row>
    <row r="14" spans="1:42" ht="33.75" customHeight="1" x14ac:dyDescent="0.3">
      <c r="A14" s="35" t="s">
        <v>29</v>
      </c>
      <c r="B14" s="36" t="s">
        <v>30</v>
      </c>
      <c r="C14" s="37"/>
      <c r="D14" s="38">
        <v>414.9</v>
      </c>
      <c r="E14" s="39">
        <v>369.07</v>
      </c>
      <c r="F14" s="39">
        <v>369.07</v>
      </c>
      <c r="G14" s="22"/>
      <c r="H14" s="39">
        <f t="shared" ref="H14:H39" si="10">SUM(D14:G14)</f>
        <v>1153.04</v>
      </c>
      <c r="I14" s="40"/>
      <c r="J14" s="37"/>
      <c r="K14" s="27"/>
      <c r="L14" s="22"/>
      <c r="M14" s="22"/>
      <c r="N14" s="22"/>
      <c r="O14" s="39">
        <f t="shared" ref="O14:O42" si="11">SUM(K14:N14)</f>
        <v>0</v>
      </c>
      <c r="P14" s="28"/>
      <c r="Q14" s="37"/>
      <c r="R14" s="34"/>
      <c r="S14" s="22"/>
      <c r="T14" s="22"/>
      <c r="U14" s="22"/>
      <c r="V14" s="39">
        <f t="shared" ref="V14:V23" si="12">SUM(R14:U14)</f>
        <v>0</v>
      </c>
      <c r="W14" s="33"/>
      <c r="X14" s="37"/>
      <c r="Y14" s="27"/>
      <c r="Z14" s="22"/>
      <c r="AA14" s="22"/>
      <c r="AB14" s="22"/>
      <c r="AC14" s="39">
        <f t="shared" ref="AC14:AC42" si="13">SUM(Y14:AB14)</f>
        <v>0</v>
      </c>
      <c r="AD14" s="28"/>
      <c r="AE14" s="37"/>
      <c r="AF14" s="27"/>
      <c r="AG14" s="22"/>
      <c r="AH14" s="22"/>
      <c r="AI14" s="22"/>
      <c r="AJ14" s="39">
        <f t="shared" ref="AJ14:AJ23" si="14">SUM(AF14:AI14)</f>
        <v>0</v>
      </c>
      <c r="AK14" s="28"/>
      <c r="AL14" s="37">
        <f t="shared" si="9"/>
        <v>1153.04</v>
      </c>
    </row>
    <row r="15" spans="1:42" s="115" customFormat="1" ht="43.2" customHeight="1" x14ac:dyDescent="0.3">
      <c r="A15" s="35" t="s">
        <v>31</v>
      </c>
      <c r="B15" s="43" t="s">
        <v>295</v>
      </c>
      <c r="C15" s="26"/>
      <c r="D15" s="38">
        <v>0</v>
      </c>
      <c r="E15" s="39">
        <v>0</v>
      </c>
      <c r="F15" s="39">
        <v>0</v>
      </c>
      <c r="G15" s="22"/>
      <c r="H15" s="39">
        <f t="shared" si="10"/>
        <v>0</v>
      </c>
      <c r="I15" s="40"/>
      <c r="J15" s="37"/>
      <c r="K15" s="27"/>
      <c r="L15" s="39"/>
      <c r="M15" s="39"/>
      <c r="N15" s="39"/>
      <c r="O15" s="39">
        <f t="shared" si="11"/>
        <v>0</v>
      </c>
      <c r="P15" s="28"/>
      <c r="Q15" s="37"/>
      <c r="R15" s="34"/>
      <c r="S15" s="39"/>
      <c r="T15" s="39">
        <v>296</v>
      </c>
      <c r="U15" s="22"/>
      <c r="V15" s="39">
        <f t="shared" si="12"/>
        <v>296</v>
      </c>
      <c r="W15" s="33"/>
      <c r="X15" s="37"/>
      <c r="Y15" s="27"/>
      <c r="Z15" s="22"/>
      <c r="AA15" s="22"/>
      <c r="AB15" s="22"/>
      <c r="AC15" s="39">
        <f t="shared" si="13"/>
        <v>0</v>
      </c>
      <c r="AD15" s="28"/>
      <c r="AE15" s="37"/>
      <c r="AF15" s="27"/>
      <c r="AG15" s="22"/>
      <c r="AH15" s="22"/>
      <c r="AI15" s="22"/>
      <c r="AJ15" s="39">
        <f t="shared" si="14"/>
        <v>0</v>
      </c>
      <c r="AK15" s="28"/>
      <c r="AL15" s="37">
        <f t="shared" si="9"/>
        <v>296</v>
      </c>
    </row>
    <row r="16" spans="1:42" ht="34.200000000000003" customHeight="1" x14ac:dyDescent="0.3">
      <c r="A16" s="35" t="s">
        <v>33</v>
      </c>
      <c r="B16" s="41" t="s">
        <v>34</v>
      </c>
      <c r="C16" s="26"/>
      <c r="D16" s="42">
        <v>77.088999999999999</v>
      </c>
      <c r="E16" s="42"/>
      <c r="F16" s="27"/>
      <c r="G16" s="27"/>
      <c r="H16" s="39">
        <f t="shared" si="10"/>
        <v>77.088999999999999</v>
      </c>
      <c r="I16" s="40"/>
      <c r="J16" s="37"/>
      <c r="K16" s="27"/>
      <c r="L16" s="22"/>
      <c r="M16" s="22"/>
      <c r="N16" s="22"/>
      <c r="O16" s="39">
        <f t="shared" si="11"/>
        <v>0</v>
      </c>
      <c r="P16" s="28"/>
      <c r="Q16" s="37"/>
      <c r="R16" s="34"/>
      <c r="S16" s="22"/>
      <c r="T16" s="22"/>
      <c r="U16" s="22"/>
      <c r="V16" s="39">
        <f t="shared" si="12"/>
        <v>0</v>
      </c>
      <c r="W16" s="33"/>
      <c r="X16" s="37"/>
      <c r="Y16" s="27"/>
      <c r="Z16" s="22"/>
      <c r="AA16" s="22"/>
      <c r="AB16" s="22"/>
      <c r="AC16" s="39">
        <f t="shared" si="13"/>
        <v>0</v>
      </c>
      <c r="AD16" s="28"/>
      <c r="AE16" s="37"/>
      <c r="AF16" s="27"/>
      <c r="AG16" s="22"/>
      <c r="AH16" s="22"/>
      <c r="AI16" s="22"/>
      <c r="AJ16" s="39">
        <f t="shared" si="14"/>
        <v>0</v>
      </c>
      <c r="AK16" s="28"/>
      <c r="AL16" s="37">
        <f t="shared" si="9"/>
        <v>77.088999999999999</v>
      </c>
    </row>
    <row r="17" spans="1:38" ht="45.75" customHeight="1" x14ac:dyDescent="0.3">
      <c r="A17" s="35" t="s">
        <v>35</v>
      </c>
      <c r="B17" s="43" t="s">
        <v>36</v>
      </c>
      <c r="C17" s="26"/>
      <c r="D17" s="42">
        <v>26.46</v>
      </c>
      <c r="E17" s="42"/>
      <c r="F17" s="27"/>
      <c r="G17" s="27"/>
      <c r="H17" s="39">
        <f t="shared" si="10"/>
        <v>26.46</v>
      </c>
      <c r="I17" s="40"/>
      <c r="J17" s="37"/>
      <c r="K17" s="42">
        <v>17.64</v>
      </c>
      <c r="L17" s="22"/>
      <c r="M17" s="22"/>
      <c r="N17" s="22"/>
      <c r="O17" s="39">
        <f t="shared" si="11"/>
        <v>17.64</v>
      </c>
      <c r="P17" s="28"/>
      <c r="Q17" s="37"/>
      <c r="R17" s="34"/>
      <c r="S17" s="22"/>
      <c r="T17" s="22"/>
      <c r="U17" s="22"/>
      <c r="V17" s="39">
        <f t="shared" si="12"/>
        <v>0</v>
      </c>
      <c r="W17" s="33"/>
      <c r="X17" s="37"/>
      <c r="Y17" s="27"/>
      <c r="Z17" s="22"/>
      <c r="AA17" s="22"/>
      <c r="AB17" s="22"/>
      <c r="AC17" s="39">
        <f t="shared" si="13"/>
        <v>0</v>
      </c>
      <c r="AD17" s="28"/>
      <c r="AE17" s="37"/>
      <c r="AF17" s="27"/>
      <c r="AG17" s="22"/>
      <c r="AH17" s="22"/>
      <c r="AI17" s="22"/>
      <c r="AJ17" s="39">
        <f t="shared" si="14"/>
        <v>0</v>
      </c>
      <c r="AK17" s="28"/>
      <c r="AL17" s="37">
        <f t="shared" si="9"/>
        <v>44.1</v>
      </c>
    </row>
    <row r="18" spans="1:38" ht="48.75" customHeight="1" x14ac:dyDescent="0.3">
      <c r="A18" s="35" t="s">
        <v>37</v>
      </c>
      <c r="B18" s="36" t="s">
        <v>38</v>
      </c>
      <c r="C18" s="26"/>
      <c r="D18" s="27"/>
      <c r="E18" s="42"/>
      <c r="F18" s="42">
        <v>21.42</v>
      </c>
      <c r="G18" s="42"/>
      <c r="H18" s="39">
        <f t="shared" si="10"/>
        <v>21.42</v>
      </c>
      <c r="I18" s="40"/>
      <c r="J18" s="37"/>
      <c r="K18" s="42"/>
      <c r="L18" s="39"/>
      <c r="M18" s="39">
        <v>14.28</v>
      </c>
      <c r="N18" s="22"/>
      <c r="O18" s="39">
        <f t="shared" si="11"/>
        <v>14.28</v>
      </c>
      <c r="P18" s="28"/>
      <c r="Q18" s="37"/>
      <c r="R18" s="34"/>
      <c r="S18" s="22"/>
      <c r="T18" s="22"/>
      <c r="U18" s="22"/>
      <c r="V18" s="39">
        <f t="shared" si="12"/>
        <v>0</v>
      </c>
      <c r="W18" s="33"/>
      <c r="X18" s="37"/>
      <c r="Y18" s="27"/>
      <c r="Z18" s="22"/>
      <c r="AA18" s="22"/>
      <c r="AB18" s="22"/>
      <c r="AC18" s="39">
        <f t="shared" si="13"/>
        <v>0</v>
      </c>
      <c r="AD18" s="28"/>
      <c r="AE18" s="37"/>
      <c r="AF18" s="27"/>
      <c r="AG18" s="22"/>
      <c r="AH18" s="22"/>
      <c r="AI18" s="22"/>
      <c r="AJ18" s="39">
        <f t="shared" si="14"/>
        <v>0</v>
      </c>
      <c r="AK18" s="28"/>
      <c r="AL18" s="37">
        <f t="shared" si="9"/>
        <v>35.700000000000003</v>
      </c>
    </row>
    <row r="19" spans="1:38" ht="25.5" customHeight="1" x14ac:dyDescent="0.3">
      <c r="A19" s="35" t="s">
        <v>39</v>
      </c>
      <c r="B19" s="44" t="s">
        <v>40</v>
      </c>
      <c r="C19" s="37">
        <v>59.46</v>
      </c>
      <c r="D19" s="27"/>
      <c r="E19" s="42"/>
      <c r="F19" s="42"/>
      <c r="G19" s="42"/>
      <c r="H19" s="39">
        <f t="shared" si="10"/>
        <v>0</v>
      </c>
      <c r="I19" s="40"/>
      <c r="J19" s="37"/>
      <c r="K19" s="42"/>
      <c r="L19" s="39"/>
      <c r="M19" s="39"/>
      <c r="N19" s="22"/>
      <c r="O19" s="39">
        <f t="shared" si="11"/>
        <v>0</v>
      </c>
      <c r="P19" s="28"/>
      <c r="Q19" s="37"/>
      <c r="R19" s="34"/>
      <c r="S19" s="22"/>
      <c r="T19" s="22"/>
      <c r="U19" s="22"/>
      <c r="V19" s="39">
        <f t="shared" si="12"/>
        <v>0</v>
      </c>
      <c r="W19" s="33"/>
      <c r="X19" s="37"/>
      <c r="Y19" s="27"/>
      <c r="Z19" s="22"/>
      <c r="AA19" s="22"/>
      <c r="AB19" s="22"/>
      <c r="AC19" s="39">
        <f t="shared" si="13"/>
        <v>0</v>
      </c>
      <c r="AD19" s="28"/>
      <c r="AE19" s="37"/>
      <c r="AF19" s="27"/>
      <c r="AG19" s="22"/>
      <c r="AH19" s="22"/>
      <c r="AI19" s="22"/>
      <c r="AJ19" s="39">
        <f t="shared" si="14"/>
        <v>0</v>
      </c>
      <c r="AK19" s="28"/>
      <c r="AL19" s="37">
        <f t="shared" si="9"/>
        <v>0</v>
      </c>
    </row>
    <row r="20" spans="1:38" ht="25.5" customHeight="1" x14ac:dyDescent="0.3">
      <c r="A20" s="35" t="s">
        <v>41</v>
      </c>
      <c r="B20" s="45" t="s">
        <v>42</v>
      </c>
      <c r="C20" s="37"/>
      <c r="D20" s="27"/>
      <c r="E20" s="42"/>
      <c r="F20" s="42"/>
      <c r="G20" s="42"/>
      <c r="H20" s="39">
        <f>SUM(D20:G20)</f>
        <v>0</v>
      </c>
      <c r="I20" s="40"/>
      <c r="J20" s="37"/>
      <c r="K20" s="42"/>
      <c r="L20" s="39"/>
      <c r="M20" s="39"/>
      <c r="N20" s="39">
        <v>145</v>
      </c>
      <c r="O20" s="39">
        <f>SUM(K20:N20)</f>
        <v>145</v>
      </c>
      <c r="P20" s="28"/>
      <c r="Q20" s="37"/>
      <c r="R20" s="34"/>
      <c r="S20" s="22"/>
      <c r="T20" s="22"/>
      <c r="U20" s="22"/>
      <c r="V20" s="39">
        <f t="shared" si="12"/>
        <v>0</v>
      </c>
      <c r="W20" s="33"/>
      <c r="X20" s="37"/>
      <c r="Y20" s="27"/>
      <c r="Z20" s="22"/>
      <c r="AA20" s="22"/>
      <c r="AB20" s="22"/>
      <c r="AC20" s="39">
        <f t="shared" si="13"/>
        <v>0</v>
      </c>
      <c r="AD20" s="28"/>
      <c r="AE20" s="37"/>
      <c r="AF20" s="27"/>
      <c r="AG20" s="22"/>
      <c r="AH20" s="22"/>
      <c r="AI20" s="22"/>
      <c r="AJ20" s="39">
        <f t="shared" si="14"/>
        <v>0</v>
      </c>
      <c r="AK20" s="28"/>
      <c r="AL20" s="37">
        <f t="shared" si="9"/>
        <v>145</v>
      </c>
    </row>
    <row r="21" spans="1:38" ht="25.5" customHeight="1" x14ac:dyDescent="0.3">
      <c r="A21" s="35" t="s">
        <v>43</v>
      </c>
      <c r="B21" s="45" t="s">
        <v>44</v>
      </c>
      <c r="C21" s="37"/>
      <c r="D21" s="27"/>
      <c r="E21" s="42"/>
      <c r="F21" s="42"/>
      <c r="G21" s="42"/>
      <c r="H21" s="39">
        <f>SUM(D21:G21)</f>
        <v>0</v>
      </c>
      <c r="I21" s="40"/>
      <c r="J21" s="37"/>
      <c r="K21" s="42"/>
      <c r="L21" s="39"/>
      <c r="M21" s="39"/>
      <c r="N21" s="39">
        <v>142.80000000000001</v>
      </c>
      <c r="O21" s="39">
        <f>SUM(K21:N21)</f>
        <v>142.80000000000001</v>
      </c>
      <c r="P21" s="28"/>
      <c r="Q21" s="37"/>
      <c r="R21" s="34"/>
      <c r="S21" s="22"/>
      <c r="T21" s="22"/>
      <c r="U21" s="22"/>
      <c r="V21" s="39">
        <f t="shared" si="12"/>
        <v>0</v>
      </c>
      <c r="W21" s="33"/>
      <c r="X21" s="37"/>
      <c r="Y21" s="27"/>
      <c r="Z21" s="22"/>
      <c r="AA21" s="22"/>
      <c r="AB21" s="22"/>
      <c r="AC21" s="39">
        <f t="shared" si="13"/>
        <v>0</v>
      </c>
      <c r="AD21" s="28"/>
      <c r="AE21" s="37"/>
      <c r="AF21" s="27"/>
      <c r="AG21" s="22"/>
      <c r="AH21" s="22"/>
      <c r="AI21" s="22"/>
      <c r="AJ21" s="39">
        <f t="shared" si="14"/>
        <v>0</v>
      </c>
      <c r="AK21" s="28"/>
      <c r="AL21" s="37">
        <f t="shared" si="9"/>
        <v>142.80000000000001</v>
      </c>
    </row>
    <row r="22" spans="1:38" ht="25.5" customHeight="1" x14ac:dyDescent="0.3">
      <c r="A22" s="35" t="s">
        <v>45</v>
      </c>
      <c r="B22" s="45" t="s">
        <v>46</v>
      </c>
      <c r="C22" s="37"/>
      <c r="D22" s="27"/>
      <c r="E22" s="42"/>
      <c r="F22" s="42"/>
      <c r="G22" s="42"/>
      <c r="H22" s="39">
        <f t="shared" si="10"/>
        <v>0</v>
      </c>
      <c r="I22" s="40"/>
      <c r="J22" s="37"/>
      <c r="K22" s="42"/>
      <c r="L22" s="39"/>
      <c r="M22" s="39"/>
      <c r="N22" s="22"/>
      <c r="O22" s="39">
        <f t="shared" si="11"/>
        <v>0</v>
      </c>
      <c r="P22" s="28"/>
      <c r="Q22" s="37"/>
      <c r="R22" s="34"/>
      <c r="S22" s="22"/>
      <c r="T22" s="39">
        <v>145</v>
      </c>
      <c r="U22" s="22"/>
      <c r="V22" s="39">
        <f t="shared" si="12"/>
        <v>145</v>
      </c>
      <c r="W22" s="33"/>
      <c r="X22" s="37"/>
      <c r="Y22" s="27"/>
      <c r="Z22" s="22"/>
      <c r="AA22" s="22"/>
      <c r="AB22" s="22"/>
      <c r="AC22" s="39">
        <f t="shared" si="13"/>
        <v>0</v>
      </c>
      <c r="AD22" s="28"/>
      <c r="AE22" s="37"/>
      <c r="AF22" s="27"/>
      <c r="AG22" s="22"/>
      <c r="AH22" s="22"/>
      <c r="AI22" s="22"/>
      <c r="AJ22" s="39">
        <f t="shared" si="14"/>
        <v>0</v>
      </c>
      <c r="AK22" s="28"/>
      <c r="AL22" s="37">
        <f t="shared" si="9"/>
        <v>145</v>
      </c>
    </row>
    <row r="23" spans="1:38" ht="25.5" customHeight="1" x14ac:dyDescent="0.3">
      <c r="A23" s="35" t="s">
        <v>47</v>
      </c>
      <c r="B23" s="45" t="s">
        <v>48</v>
      </c>
      <c r="C23" s="37"/>
      <c r="D23" s="27"/>
      <c r="E23" s="42"/>
      <c r="F23" s="42"/>
      <c r="G23" s="42"/>
      <c r="H23" s="39">
        <f t="shared" si="10"/>
        <v>0</v>
      </c>
      <c r="I23" s="40"/>
      <c r="J23" s="37"/>
      <c r="K23" s="42"/>
      <c r="L23" s="39"/>
      <c r="M23" s="39"/>
      <c r="N23" s="22"/>
      <c r="O23" s="39">
        <f t="shared" si="11"/>
        <v>0</v>
      </c>
      <c r="P23" s="28"/>
      <c r="Q23" s="37"/>
      <c r="R23" s="34"/>
      <c r="S23" s="22"/>
      <c r="T23" s="39">
        <v>147.94999999999999</v>
      </c>
      <c r="U23" s="22"/>
      <c r="V23" s="39">
        <f t="shared" si="12"/>
        <v>147.94999999999999</v>
      </c>
      <c r="W23" s="33"/>
      <c r="X23" s="37"/>
      <c r="Y23" s="27"/>
      <c r="Z23" s="22"/>
      <c r="AA23" s="22"/>
      <c r="AB23" s="22"/>
      <c r="AC23" s="39">
        <f t="shared" si="13"/>
        <v>0</v>
      </c>
      <c r="AD23" s="28"/>
      <c r="AE23" s="37"/>
      <c r="AF23" s="27"/>
      <c r="AG23" s="22"/>
      <c r="AH23" s="22"/>
      <c r="AI23" s="22"/>
      <c r="AJ23" s="39">
        <f t="shared" si="14"/>
        <v>0</v>
      </c>
      <c r="AK23" s="28"/>
      <c r="AL23" s="37">
        <f t="shared" si="9"/>
        <v>147.94999999999999</v>
      </c>
    </row>
    <row r="24" spans="1:38" ht="15.75" customHeight="1" x14ac:dyDescent="0.3">
      <c r="A24" s="24" t="s">
        <v>49</v>
      </c>
      <c r="B24" s="25" t="s">
        <v>50</v>
      </c>
      <c r="C24" s="26"/>
      <c r="D24" s="27">
        <f>SUM(D25:D42)</f>
        <v>0</v>
      </c>
      <c r="E24" s="27">
        <f t="shared" ref="E24:AL24" si="15">SUM(E25:E42)</f>
        <v>0</v>
      </c>
      <c r="F24" s="27">
        <f t="shared" si="15"/>
        <v>53</v>
      </c>
      <c r="G24" s="27">
        <f t="shared" si="15"/>
        <v>41.47</v>
      </c>
      <c r="H24" s="22">
        <f t="shared" si="15"/>
        <v>94.47</v>
      </c>
      <c r="I24" s="40">
        <f t="shared" si="15"/>
        <v>0</v>
      </c>
      <c r="J24" s="37">
        <f t="shared" si="15"/>
        <v>0</v>
      </c>
      <c r="K24" s="27">
        <f t="shared" si="15"/>
        <v>243</v>
      </c>
      <c r="L24" s="22">
        <f t="shared" si="15"/>
        <v>131.5</v>
      </c>
      <c r="M24" s="22">
        <f t="shared" si="15"/>
        <v>440</v>
      </c>
      <c r="N24" s="22">
        <f t="shared" si="15"/>
        <v>483.83000000000004</v>
      </c>
      <c r="O24" s="22">
        <f t="shared" si="15"/>
        <v>1298.33</v>
      </c>
      <c r="P24" s="28">
        <f t="shared" si="15"/>
        <v>0</v>
      </c>
      <c r="Q24" s="26">
        <f t="shared" si="15"/>
        <v>0</v>
      </c>
      <c r="R24" s="34">
        <f t="shared" si="15"/>
        <v>0</v>
      </c>
      <c r="S24" s="22">
        <f t="shared" si="15"/>
        <v>38.11</v>
      </c>
      <c r="T24" s="22">
        <f t="shared" si="15"/>
        <v>268.43</v>
      </c>
      <c r="U24" s="22">
        <f t="shared" si="15"/>
        <v>0</v>
      </c>
      <c r="V24" s="22">
        <f t="shared" si="15"/>
        <v>306.54000000000002</v>
      </c>
      <c r="W24" s="33">
        <f t="shared" si="15"/>
        <v>0</v>
      </c>
      <c r="X24" s="26">
        <f t="shared" si="15"/>
        <v>0</v>
      </c>
      <c r="Y24" s="27">
        <f t="shared" si="15"/>
        <v>0</v>
      </c>
      <c r="Z24" s="22">
        <f t="shared" si="15"/>
        <v>406</v>
      </c>
      <c r="AA24" s="22">
        <f t="shared" si="15"/>
        <v>0</v>
      </c>
      <c r="AB24" s="22">
        <f t="shared" si="15"/>
        <v>0</v>
      </c>
      <c r="AC24" s="22">
        <f t="shared" si="15"/>
        <v>406</v>
      </c>
      <c r="AD24" s="28">
        <f t="shared" si="15"/>
        <v>0</v>
      </c>
      <c r="AE24" s="26">
        <f t="shared" si="15"/>
        <v>0</v>
      </c>
      <c r="AF24" s="27">
        <f t="shared" si="15"/>
        <v>0</v>
      </c>
      <c r="AG24" s="22">
        <f t="shared" si="15"/>
        <v>0</v>
      </c>
      <c r="AH24" s="22">
        <f t="shared" si="15"/>
        <v>0</v>
      </c>
      <c r="AI24" s="22">
        <f t="shared" si="15"/>
        <v>0</v>
      </c>
      <c r="AJ24" s="22">
        <f t="shared" si="15"/>
        <v>0</v>
      </c>
      <c r="AK24" s="28">
        <f t="shared" si="15"/>
        <v>0</v>
      </c>
      <c r="AL24" s="26">
        <f t="shared" si="15"/>
        <v>2105.34</v>
      </c>
    </row>
    <row r="25" spans="1:38" ht="15.75" customHeight="1" x14ac:dyDescent="0.3">
      <c r="A25" s="35" t="s">
        <v>51</v>
      </c>
      <c r="B25" s="46" t="s">
        <v>52</v>
      </c>
      <c r="C25" s="26"/>
      <c r="D25" s="27"/>
      <c r="E25" s="39"/>
      <c r="F25" s="39"/>
      <c r="G25" s="22"/>
      <c r="H25" s="39"/>
      <c r="I25" s="40"/>
      <c r="J25" s="37"/>
      <c r="K25" s="27"/>
      <c r="L25" s="22"/>
      <c r="M25" s="39"/>
      <c r="N25" s="39">
        <v>90</v>
      </c>
      <c r="O25" s="39">
        <f t="shared" si="11"/>
        <v>90</v>
      </c>
      <c r="P25" s="28"/>
      <c r="Q25" s="37"/>
      <c r="R25" s="34"/>
      <c r="S25" s="22"/>
      <c r="T25" s="22"/>
      <c r="U25" s="22"/>
      <c r="V25" s="39">
        <f>SUM(R25:U25)</f>
        <v>0</v>
      </c>
      <c r="W25" s="33"/>
      <c r="X25" s="37"/>
      <c r="Y25" s="27"/>
      <c r="Z25" s="22"/>
      <c r="AA25" s="22"/>
      <c r="AB25" s="22"/>
      <c r="AC25" s="39">
        <f t="shared" si="13"/>
        <v>0</v>
      </c>
      <c r="AD25" s="28"/>
      <c r="AE25" s="37"/>
      <c r="AF25" s="27"/>
      <c r="AG25" s="22"/>
      <c r="AH25" s="22"/>
      <c r="AI25" s="22"/>
      <c r="AJ25" s="39"/>
      <c r="AK25" s="28"/>
      <c r="AL25" s="37">
        <f>H25+O25+V25+AC25+AJ25</f>
        <v>90</v>
      </c>
    </row>
    <row r="26" spans="1:38" ht="15.75" customHeight="1" x14ac:dyDescent="0.3">
      <c r="A26" s="35" t="s">
        <v>54</v>
      </c>
      <c r="B26" s="47" t="s">
        <v>55</v>
      </c>
      <c r="C26" s="26"/>
      <c r="D26" s="27"/>
      <c r="E26" s="39"/>
      <c r="F26" s="39"/>
      <c r="G26" s="22"/>
      <c r="H26" s="39"/>
      <c r="I26" s="40"/>
      <c r="J26" s="37"/>
      <c r="K26" s="27"/>
      <c r="L26" s="22"/>
      <c r="M26" s="39"/>
      <c r="N26" s="39">
        <v>95</v>
      </c>
      <c r="O26" s="39">
        <f t="shared" si="11"/>
        <v>95</v>
      </c>
      <c r="P26" s="28"/>
      <c r="Q26" s="37"/>
      <c r="R26" s="34"/>
      <c r="S26" s="22"/>
      <c r="T26" s="22"/>
      <c r="U26" s="22"/>
      <c r="V26" s="39">
        <f t="shared" ref="V26:V51" si="16">SUM(R26:U26)</f>
        <v>0</v>
      </c>
      <c r="W26" s="33"/>
      <c r="X26" s="37"/>
      <c r="Y26" s="27"/>
      <c r="Z26" s="22"/>
      <c r="AA26" s="22"/>
      <c r="AB26" s="22"/>
      <c r="AC26" s="39">
        <f t="shared" si="13"/>
        <v>0</v>
      </c>
      <c r="AD26" s="28"/>
      <c r="AE26" s="37"/>
      <c r="AF26" s="27"/>
      <c r="AG26" s="22"/>
      <c r="AH26" s="22"/>
      <c r="AI26" s="22"/>
      <c r="AJ26" s="39"/>
      <c r="AK26" s="28"/>
      <c r="AL26" s="37">
        <f t="shared" si="9"/>
        <v>95</v>
      </c>
    </row>
    <row r="27" spans="1:38" ht="36.75" customHeight="1" x14ac:dyDescent="0.3">
      <c r="A27" s="35" t="s">
        <v>56</v>
      </c>
      <c r="B27" s="45" t="s">
        <v>57</v>
      </c>
      <c r="C27" s="26"/>
      <c r="D27" s="27"/>
      <c r="E27" s="39"/>
      <c r="F27" s="39"/>
      <c r="G27" s="22"/>
      <c r="H27" s="39">
        <f t="shared" si="10"/>
        <v>0</v>
      </c>
      <c r="I27" s="40"/>
      <c r="J27" s="37"/>
      <c r="K27" s="42">
        <v>43</v>
      </c>
      <c r="L27" s="22"/>
      <c r="M27" s="22"/>
      <c r="N27" s="22"/>
      <c r="O27" s="39">
        <f t="shared" si="11"/>
        <v>43</v>
      </c>
      <c r="P27" s="28"/>
      <c r="Q27" s="37"/>
      <c r="R27" s="34"/>
      <c r="S27" s="22"/>
      <c r="T27" s="22"/>
      <c r="U27" s="22"/>
      <c r="V27" s="39">
        <f t="shared" si="16"/>
        <v>0</v>
      </c>
      <c r="W27" s="33"/>
      <c r="X27" s="37"/>
      <c r="Y27" s="27"/>
      <c r="Z27" s="22"/>
      <c r="AA27" s="22"/>
      <c r="AB27" s="22"/>
      <c r="AC27" s="39">
        <f t="shared" si="13"/>
        <v>0</v>
      </c>
      <c r="AD27" s="28"/>
      <c r="AE27" s="37"/>
      <c r="AF27" s="27"/>
      <c r="AG27" s="22"/>
      <c r="AH27" s="22"/>
      <c r="AI27" s="22"/>
      <c r="AJ27" s="39"/>
      <c r="AK27" s="28"/>
      <c r="AL27" s="37">
        <f t="shared" si="9"/>
        <v>43</v>
      </c>
    </row>
    <row r="28" spans="1:38" ht="32.25" customHeight="1" x14ac:dyDescent="0.3">
      <c r="A28" s="35" t="s">
        <v>58</v>
      </c>
      <c r="B28" s="36" t="s">
        <v>59</v>
      </c>
      <c r="C28" s="26"/>
      <c r="D28" s="27"/>
      <c r="E28" s="39"/>
      <c r="F28" s="39"/>
      <c r="G28" s="39"/>
      <c r="H28" s="39">
        <f t="shared" si="10"/>
        <v>0</v>
      </c>
      <c r="I28" s="40"/>
      <c r="J28" s="37"/>
      <c r="K28" s="42"/>
      <c r="L28" s="39">
        <v>60.5</v>
      </c>
      <c r="M28" s="22"/>
      <c r="N28" s="22"/>
      <c r="O28" s="39">
        <f t="shared" si="11"/>
        <v>60.5</v>
      </c>
      <c r="P28" s="28"/>
      <c r="Q28" s="37"/>
      <c r="R28" s="34"/>
      <c r="S28" s="22"/>
      <c r="T28" s="22"/>
      <c r="U28" s="22"/>
      <c r="V28" s="39">
        <f t="shared" si="16"/>
        <v>0</v>
      </c>
      <c r="W28" s="33"/>
      <c r="X28" s="37"/>
      <c r="Y28" s="27"/>
      <c r="Z28" s="22"/>
      <c r="AA28" s="22"/>
      <c r="AB28" s="22"/>
      <c r="AC28" s="39">
        <f t="shared" si="13"/>
        <v>0</v>
      </c>
      <c r="AD28" s="28"/>
      <c r="AE28" s="37"/>
      <c r="AF28" s="27"/>
      <c r="AG28" s="22"/>
      <c r="AH28" s="22"/>
      <c r="AI28" s="22"/>
      <c r="AJ28" s="39"/>
      <c r="AK28" s="28"/>
      <c r="AL28" s="37">
        <f t="shared" si="9"/>
        <v>60.5</v>
      </c>
    </row>
    <row r="29" spans="1:38" ht="15.75" customHeight="1" x14ac:dyDescent="0.3">
      <c r="A29" s="35" t="s">
        <v>60</v>
      </c>
      <c r="B29" s="48" t="s">
        <v>61</v>
      </c>
      <c r="C29" s="26"/>
      <c r="D29" s="27"/>
      <c r="E29" s="39"/>
      <c r="F29" s="39"/>
      <c r="G29" s="39"/>
      <c r="H29" s="39">
        <f t="shared" si="10"/>
        <v>0</v>
      </c>
      <c r="I29" s="40"/>
      <c r="J29" s="37"/>
      <c r="K29" s="27"/>
      <c r="L29" s="22"/>
      <c r="M29" s="22"/>
      <c r="N29" s="22"/>
      <c r="O29" s="39">
        <f t="shared" si="11"/>
        <v>0</v>
      </c>
      <c r="P29" s="28"/>
      <c r="Q29" s="37"/>
      <c r="R29" s="34"/>
      <c r="S29" s="39">
        <v>33.11</v>
      </c>
      <c r="T29" s="22"/>
      <c r="U29" s="22"/>
      <c r="V29" s="39">
        <f t="shared" si="16"/>
        <v>33.11</v>
      </c>
      <c r="W29" s="33"/>
      <c r="X29" s="37"/>
      <c r="Y29" s="27"/>
      <c r="Z29" s="22"/>
      <c r="AA29" s="22"/>
      <c r="AB29" s="22"/>
      <c r="AC29" s="39">
        <f t="shared" si="13"/>
        <v>0</v>
      </c>
      <c r="AD29" s="28"/>
      <c r="AE29" s="37"/>
      <c r="AF29" s="27"/>
      <c r="AG29" s="22"/>
      <c r="AH29" s="22"/>
      <c r="AI29" s="22"/>
      <c r="AJ29" s="39"/>
      <c r="AK29" s="28"/>
      <c r="AL29" s="37">
        <f t="shared" si="9"/>
        <v>33.11</v>
      </c>
    </row>
    <row r="30" spans="1:38" ht="26.25" customHeight="1" x14ac:dyDescent="0.3">
      <c r="A30" s="35" t="s">
        <v>62</v>
      </c>
      <c r="B30" s="36" t="s">
        <v>63</v>
      </c>
      <c r="C30" s="26"/>
      <c r="D30" s="27"/>
      <c r="E30" s="39"/>
      <c r="F30" s="39">
        <v>53</v>
      </c>
      <c r="G30" s="22"/>
      <c r="H30" s="39">
        <f t="shared" si="10"/>
        <v>53</v>
      </c>
      <c r="I30" s="40"/>
      <c r="J30" s="37"/>
      <c r="K30" s="27"/>
      <c r="L30" s="22"/>
      <c r="M30" s="22"/>
      <c r="N30" s="22"/>
      <c r="O30" s="39">
        <f t="shared" si="11"/>
        <v>0</v>
      </c>
      <c r="P30" s="28"/>
      <c r="Q30" s="37"/>
      <c r="R30" s="34"/>
      <c r="S30" s="22"/>
      <c r="T30" s="22"/>
      <c r="U30" s="22"/>
      <c r="V30" s="39">
        <f t="shared" si="16"/>
        <v>0</v>
      </c>
      <c r="W30" s="33"/>
      <c r="X30" s="37"/>
      <c r="Y30" s="27"/>
      <c r="Z30" s="22"/>
      <c r="AA30" s="22"/>
      <c r="AB30" s="22"/>
      <c r="AC30" s="39">
        <f t="shared" si="13"/>
        <v>0</v>
      </c>
      <c r="AD30" s="28"/>
      <c r="AE30" s="37"/>
      <c r="AF30" s="27"/>
      <c r="AG30" s="22"/>
      <c r="AH30" s="22"/>
      <c r="AI30" s="22"/>
      <c r="AJ30" s="39"/>
      <c r="AK30" s="28"/>
      <c r="AL30" s="37">
        <f t="shared" si="9"/>
        <v>53</v>
      </c>
    </row>
    <row r="31" spans="1:38" ht="15.75" customHeight="1" x14ac:dyDescent="0.3">
      <c r="A31" s="35" t="s">
        <v>64</v>
      </c>
      <c r="B31" s="48" t="s">
        <v>65</v>
      </c>
      <c r="C31" s="26"/>
      <c r="D31" s="27"/>
      <c r="E31" s="39"/>
      <c r="F31" s="39"/>
      <c r="G31" s="39">
        <v>21.22</v>
      </c>
      <c r="H31" s="39">
        <f t="shared" si="10"/>
        <v>21.22</v>
      </c>
      <c r="I31" s="40"/>
      <c r="J31" s="37"/>
      <c r="K31" s="27"/>
      <c r="L31" s="22"/>
      <c r="M31" s="22"/>
      <c r="N31" s="22"/>
      <c r="O31" s="39">
        <f t="shared" si="11"/>
        <v>0</v>
      </c>
      <c r="P31" s="28"/>
      <c r="Q31" s="37"/>
      <c r="R31" s="34"/>
      <c r="S31" s="22"/>
      <c r="T31" s="22"/>
      <c r="U31" s="22"/>
      <c r="V31" s="39">
        <f t="shared" si="16"/>
        <v>0</v>
      </c>
      <c r="W31" s="33"/>
      <c r="X31" s="37"/>
      <c r="Y31" s="27"/>
      <c r="Z31" s="22"/>
      <c r="AA31" s="22"/>
      <c r="AB31" s="22"/>
      <c r="AC31" s="39">
        <f t="shared" si="13"/>
        <v>0</v>
      </c>
      <c r="AD31" s="28"/>
      <c r="AE31" s="37"/>
      <c r="AF31" s="27"/>
      <c r="AG31" s="22"/>
      <c r="AH31" s="22"/>
      <c r="AI31" s="22"/>
      <c r="AJ31" s="39"/>
      <c r="AK31" s="28"/>
      <c r="AL31" s="37">
        <f t="shared" si="9"/>
        <v>21.22</v>
      </c>
    </row>
    <row r="32" spans="1:38" ht="37.5" customHeight="1" x14ac:dyDescent="0.3">
      <c r="A32" s="35" t="s">
        <v>66</v>
      </c>
      <c r="B32" s="36" t="s">
        <v>67</v>
      </c>
      <c r="C32" s="26"/>
      <c r="D32" s="27"/>
      <c r="E32" s="39"/>
      <c r="F32" s="39"/>
      <c r="G32" s="22"/>
      <c r="H32" s="39">
        <f t="shared" si="10"/>
        <v>0</v>
      </c>
      <c r="I32" s="40"/>
      <c r="J32" s="37"/>
      <c r="K32" s="27"/>
      <c r="L32" s="22"/>
      <c r="M32" s="39"/>
      <c r="N32" s="22"/>
      <c r="O32" s="39">
        <f t="shared" si="11"/>
        <v>0</v>
      </c>
      <c r="P32" s="28"/>
      <c r="Q32" s="37"/>
      <c r="R32" s="34"/>
      <c r="S32" s="22"/>
      <c r="T32" s="39">
        <v>148.13</v>
      </c>
      <c r="U32" s="22"/>
      <c r="V32" s="39">
        <f t="shared" si="16"/>
        <v>148.13</v>
      </c>
      <c r="W32" s="33"/>
      <c r="X32" s="37"/>
      <c r="Y32" s="27"/>
      <c r="Z32" s="22"/>
      <c r="AA32" s="39"/>
      <c r="AB32" s="22"/>
      <c r="AC32" s="39">
        <f t="shared" si="13"/>
        <v>0</v>
      </c>
      <c r="AD32" s="28"/>
      <c r="AE32" s="37"/>
      <c r="AF32" s="27"/>
      <c r="AG32" s="22"/>
      <c r="AH32" s="22"/>
      <c r="AI32" s="22"/>
      <c r="AJ32" s="39"/>
      <c r="AK32" s="28"/>
      <c r="AL32" s="37">
        <f t="shared" si="9"/>
        <v>148.13</v>
      </c>
    </row>
    <row r="33" spans="1:38" ht="49.5" customHeight="1" x14ac:dyDescent="0.3">
      <c r="A33" s="35" t="s">
        <v>68</v>
      </c>
      <c r="B33" s="36" t="s">
        <v>69</v>
      </c>
      <c r="C33" s="26"/>
      <c r="D33" s="27"/>
      <c r="E33" s="39"/>
      <c r="F33" s="39"/>
      <c r="G33" s="22"/>
      <c r="H33" s="39">
        <f t="shared" si="10"/>
        <v>0</v>
      </c>
      <c r="I33" s="40"/>
      <c r="J33" s="37"/>
      <c r="K33" s="27"/>
      <c r="L33" s="22"/>
      <c r="M33" s="22"/>
      <c r="N33" s="39">
        <v>150</v>
      </c>
      <c r="O33" s="39">
        <f t="shared" si="11"/>
        <v>150</v>
      </c>
      <c r="P33" s="28"/>
      <c r="Q33" s="37"/>
      <c r="R33" s="34"/>
      <c r="S33" s="22"/>
      <c r="T33" s="22"/>
      <c r="U33" s="22"/>
      <c r="V33" s="39">
        <f t="shared" si="16"/>
        <v>0</v>
      </c>
      <c r="W33" s="33"/>
      <c r="X33" s="37"/>
      <c r="Y33" s="27"/>
      <c r="Z33" s="22"/>
      <c r="AA33" s="22"/>
      <c r="AB33" s="39"/>
      <c r="AC33" s="39">
        <f t="shared" si="13"/>
        <v>0</v>
      </c>
      <c r="AD33" s="28"/>
      <c r="AE33" s="37"/>
      <c r="AF33" s="27"/>
      <c r="AG33" s="22"/>
      <c r="AH33" s="22"/>
      <c r="AI33" s="22"/>
      <c r="AJ33" s="39"/>
      <c r="AK33" s="28"/>
      <c r="AL33" s="37">
        <f t="shared" si="9"/>
        <v>150</v>
      </c>
    </row>
    <row r="34" spans="1:38" ht="32.25" customHeight="1" x14ac:dyDescent="0.3">
      <c r="A34" s="35" t="s">
        <v>70</v>
      </c>
      <c r="B34" s="36" t="s">
        <v>71</v>
      </c>
      <c r="C34" s="26"/>
      <c r="D34" s="27"/>
      <c r="E34" s="39"/>
      <c r="F34" s="39"/>
      <c r="G34" s="22"/>
      <c r="H34" s="39">
        <f t="shared" si="10"/>
        <v>0</v>
      </c>
      <c r="I34" s="40"/>
      <c r="J34" s="37"/>
      <c r="K34" s="27"/>
      <c r="L34" s="22"/>
      <c r="M34" s="22"/>
      <c r="N34" s="39">
        <v>148.83000000000001</v>
      </c>
      <c r="O34" s="39">
        <f t="shared" si="11"/>
        <v>148.83000000000001</v>
      </c>
      <c r="P34" s="28"/>
      <c r="Q34" s="37"/>
      <c r="R34" s="34"/>
      <c r="S34" s="22"/>
      <c r="T34" s="22"/>
      <c r="U34" s="22"/>
      <c r="V34" s="39">
        <f t="shared" si="16"/>
        <v>0</v>
      </c>
      <c r="W34" s="33"/>
      <c r="X34" s="37"/>
      <c r="Y34" s="27"/>
      <c r="Z34" s="22"/>
      <c r="AA34" s="22"/>
      <c r="AB34" s="39"/>
      <c r="AC34" s="39">
        <f t="shared" si="13"/>
        <v>0</v>
      </c>
      <c r="AD34" s="28"/>
      <c r="AE34" s="37"/>
      <c r="AF34" s="27"/>
      <c r="AG34" s="22"/>
      <c r="AH34" s="22"/>
      <c r="AI34" s="22"/>
      <c r="AJ34" s="39"/>
      <c r="AK34" s="28"/>
      <c r="AL34" s="37">
        <f t="shared" si="9"/>
        <v>148.83000000000001</v>
      </c>
    </row>
    <row r="35" spans="1:38" ht="56.4" customHeight="1" x14ac:dyDescent="0.3">
      <c r="A35" s="35" t="s">
        <v>296</v>
      </c>
      <c r="B35" s="36" t="s">
        <v>303</v>
      </c>
      <c r="C35" s="26"/>
      <c r="D35" s="27"/>
      <c r="E35" s="42"/>
      <c r="F35" s="39"/>
      <c r="G35" s="39"/>
      <c r="H35" s="39">
        <f t="shared" si="10"/>
        <v>0</v>
      </c>
      <c r="I35" s="40"/>
      <c r="J35" s="37"/>
      <c r="K35" s="42">
        <v>200</v>
      </c>
      <c r="L35" s="22"/>
      <c r="M35" s="22"/>
      <c r="N35" s="39"/>
      <c r="O35" s="39">
        <f t="shared" si="11"/>
        <v>200</v>
      </c>
      <c r="P35" s="28"/>
      <c r="Q35" s="37"/>
      <c r="R35" s="34"/>
      <c r="S35" s="22"/>
      <c r="T35" s="22"/>
      <c r="U35" s="22"/>
      <c r="V35" s="39">
        <f t="shared" si="16"/>
        <v>0</v>
      </c>
      <c r="W35" s="33"/>
      <c r="X35" s="37"/>
      <c r="Y35" s="27"/>
      <c r="Z35" s="22"/>
      <c r="AA35" s="22"/>
      <c r="AB35" s="39"/>
      <c r="AC35" s="39">
        <f t="shared" si="13"/>
        <v>0</v>
      </c>
      <c r="AD35" s="28"/>
      <c r="AE35" s="37"/>
      <c r="AF35" s="27"/>
      <c r="AG35" s="22"/>
      <c r="AH35" s="22"/>
      <c r="AI35" s="22"/>
      <c r="AJ35" s="39"/>
      <c r="AK35" s="28"/>
      <c r="AL35" s="37">
        <f t="shared" si="9"/>
        <v>200</v>
      </c>
    </row>
    <row r="36" spans="1:38" ht="32.25" customHeight="1" x14ac:dyDescent="0.3">
      <c r="A36" s="35" t="s">
        <v>297</v>
      </c>
      <c r="B36" s="187" t="s">
        <v>302</v>
      </c>
      <c r="C36" s="64"/>
      <c r="D36" s="65"/>
      <c r="E36" s="65"/>
      <c r="F36" s="39"/>
      <c r="G36" s="39">
        <v>20.25</v>
      </c>
      <c r="H36" s="39">
        <f t="shared" si="10"/>
        <v>20.25</v>
      </c>
      <c r="I36" s="40"/>
      <c r="J36" s="37"/>
      <c r="K36" s="27"/>
      <c r="L36" s="22"/>
      <c r="M36" s="22"/>
      <c r="N36" s="39"/>
      <c r="O36" s="39">
        <f t="shared" si="11"/>
        <v>0</v>
      </c>
      <c r="P36" s="28"/>
      <c r="Q36" s="37"/>
      <c r="R36" s="34"/>
      <c r="S36" s="22"/>
      <c r="T36" s="22"/>
      <c r="U36" s="22"/>
      <c r="V36" s="39">
        <f t="shared" si="16"/>
        <v>0</v>
      </c>
      <c r="W36" s="33"/>
      <c r="X36" s="37"/>
      <c r="Y36" s="27"/>
      <c r="Z36" s="22"/>
      <c r="AA36" s="22"/>
      <c r="AB36" s="39"/>
      <c r="AC36" s="39">
        <f t="shared" si="13"/>
        <v>0</v>
      </c>
      <c r="AD36" s="28"/>
      <c r="AE36" s="37"/>
      <c r="AF36" s="27"/>
      <c r="AG36" s="22"/>
      <c r="AH36" s="22"/>
      <c r="AI36" s="22"/>
      <c r="AJ36" s="39"/>
      <c r="AK36" s="28"/>
      <c r="AL36" s="37">
        <f t="shared" si="9"/>
        <v>20.25</v>
      </c>
    </row>
    <row r="37" spans="1:38" ht="39.6" customHeight="1" x14ac:dyDescent="0.3">
      <c r="A37" s="35" t="s">
        <v>298</v>
      </c>
      <c r="B37" s="43" t="s">
        <v>295</v>
      </c>
      <c r="C37" s="26"/>
      <c r="D37" s="27"/>
      <c r="E37" s="39"/>
      <c r="F37" s="39"/>
      <c r="G37" s="22"/>
      <c r="H37" s="39">
        <f t="shared" si="10"/>
        <v>0</v>
      </c>
      <c r="I37" s="40"/>
      <c r="J37" s="37"/>
      <c r="K37" s="27"/>
      <c r="L37" s="22"/>
      <c r="M37" s="22"/>
      <c r="N37" s="39"/>
      <c r="O37" s="39">
        <f t="shared" si="11"/>
        <v>0</v>
      </c>
      <c r="P37" s="28"/>
      <c r="Q37" s="37"/>
      <c r="R37" s="34"/>
      <c r="S37" s="39"/>
      <c r="T37" s="39">
        <v>115.3</v>
      </c>
      <c r="U37" s="22"/>
      <c r="V37" s="39">
        <f t="shared" si="16"/>
        <v>115.3</v>
      </c>
      <c r="W37" s="33"/>
      <c r="X37" s="37"/>
      <c r="Y37" s="27"/>
      <c r="Z37" s="22"/>
      <c r="AA37" s="22"/>
      <c r="AB37" s="39"/>
      <c r="AC37" s="39">
        <f t="shared" si="13"/>
        <v>0</v>
      </c>
      <c r="AD37" s="28"/>
      <c r="AE37" s="37"/>
      <c r="AF37" s="27"/>
      <c r="AG37" s="22"/>
      <c r="AH37" s="22"/>
      <c r="AI37" s="22"/>
      <c r="AJ37" s="39"/>
      <c r="AK37" s="28"/>
      <c r="AL37" s="37">
        <f t="shared" si="9"/>
        <v>115.3</v>
      </c>
    </row>
    <row r="38" spans="1:38" ht="35.4" customHeight="1" x14ac:dyDescent="0.3">
      <c r="A38" s="35" t="s">
        <v>307</v>
      </c>
      <c r="B38" s="188" t="s">
        <v>301</v>
      </c>
      <c r="C38" s="26"/>
      <c r="D38" s="27"/>
      <c r="E38" s="39"/>
      <c r="F38" s="39"/>
      <c r="G38" s="22"/>
      <c r="H38" s="39">
        <f t="shared" si="10"/>
        <v>0</v>
      </c>
      <c r="I38" s="40"/>
      <c r="J38" s="37"/>
      <c r="K38" s="42"/>
      <c r="L38" s="22"/>
      <c r="M38" s="39">
        <v>410</v>
      </c>
      <c r="N38" s="39"/>
      <c r="O38" s="39">
        <f t="shared" si="11"/>
        <v>410</v>
      </c>
      <c r="P38" s="28"/>
      <c r="Q38" s="37"/>
      <c r="R38" s="34"/>
      <c r="S38" s="22"/>
      <c r="T38" s="22"/>
      <c r="U38" s="22"/>
      <c r="V38" s="39">
        <f t="shared" si="16"/>
        <v>0</v>
      </c>
      <c r="W38" s="33"/>
      <c r="X38" s="37"/>
      <c r="Y38" s="27"/>
      <c r="Z38" s="22"/>
      <c r="AA38" s="22"/>
      <c r="AB38" s="39"/>
      <c r="AC38" s="39">
        <f t="shared" si="13"/>
        <v>0</v>
      </c>
      <c r="AD38" s="28"/>
      <c r="AE38" s="37"/>
      <c r="AF38" s="27"/>
      <c r="AG38" s="22"/>
      <c r="AH38" s="22"/>
      <c r="AI38" s="22"/>
      <c r="AJ38" s="39"/>
      <c r="AK38" s="28"/>
      <c r="AL38" s="37">
        <f t="shared" si="9"/>
        <v>410</v>
      </c>
    </row>
    <row r="39" spans="1:38" s="115" customFormat="1" ht="70.8" customHeight="1" x14ac:dyDescent="0.3">
      <c r="A39" s="35" t="s">
        <v>318</v>
      </c>
      <c r="B39" s="45" t="s">
        <v>104</v>
      </c>
      <c r="C39" s="26"/>
      <c r="D39" s="27"/>
      <c r="E39" s="39"/>
      <c r="F39" s="39"/>
      <c r="G39" s="22"/>
      <c r="H39" s="39">
        <f t="shared" si="10"/>
        <v>0</v>
      </c>
      <c r="I39" s="40"/>
      <c r="J39" s="37"/>
      <c r="K39" s="42"/>
      <c r="L39" s="39">
        <v>5</v>
      </c>
      <c r="M39" s="39">
        <v>5</v>
      </c>
      <c r="N39" s="39"/>
      <c r="O39" s="39">
        <f t="shared" si="11"/>
        <v>10</v>
      </c>
      <c r="P39" s="28"/>
      <c r="Q39" s="37"/>
      <c r="R39" s="34"/>
      <c r="S39" s="39">
        <v>5</v>
      </c>
      <c r="T39" s="39">
        <v>5</v>
      </c>
      <c r="U39" s="22"/>
      <c r="V39" s="39">
        <f t="shared" si="16"/>
        <v>10</v>
      </c>
      <c r="W39" s="33"/>
      <c r="X39" s="37"/>
      <c r="Y39" s="27"/>
      <c r="Z39" s="22"/>
      <c r="AA39" s="22"/>
      <c r="AB39" s="39"/>
      <c r="AC39" s="39">
        <f t="shared" si="13"/>
        <v>0</v>
      </c>
      <c r="AD39" s="28"/>
      <c r="AE39" s="37"/>
      <c r="AF39" s="27"/>
      <c r="AG39" s="22"/>
      <c r="AH39" s="22"/>
      <c r="AI39" s="22"/>
      <c r="AJ39" s="39"/>
      <c r="AK39" s="28"/>
      <c r="AL39" s="37">
        <f t="shared" si="9"/>
        <v>20</v>
      </c>
    </row>
    <row r="40" spans="1:38" s="115" customFormat="1" ht="39" customHeight="1" x14ac:dyDescent="0.3">
      <c r="A40" s="35" t="s">
        <v>323</v>
      </c>
      <c r="B40" s="188" t="s">
        <v>322</v>
      </c>
      <c r="C40" s="26"/>
      <c r="D40" s="27"/>
      <c r="E40" s="39"/>
      <c r="F40" s="39"/>
      <c r="G40" s="22"/>
      <c r="H40" s="39"/>
      <c r="I40" s="40"/>
      <c r="J40" s="37"/>
      <c r="K40" s="42"/>
      <c r="L40" s="39">
        <v>66</v>
      </c>
      <c r="M40" s="39"/>
      <c r="N40" s="39"/>
      <c r="O40" s="39">
        <f t="shared" si="11"/>
        <v>66</v>
      </c>
      <c r="P40" s="28"/>
      <c r="Q40" s="37"/>
      <c r="R40" s="34"/>
      <c r="S40" s="39"/>
      <c r="T40" s="39"/>
      <c r="U40" s="22"/>
      <c r="V40" s="39">
        <f t="shared" si="16"/>
        <v>0</v>
      </c>
      <c r="W40" s="33"/>
      <c r="X40" s="37"/>
      <c r="Y40" s="27"/>
      <c r="Z40" s="22"/>
      <c r="AA40" s="22"/>
      <c r="AB40" s="39"/>
      <c r="AC40" s="39">
        <f t="shared" si="13"/>
        <v>0</v>
      </c>
      <c r="AD40" s="28"/>
      <c r="AE40" s="37"/>
      <c r="AF40" s="27"/>
      <c r="AG40" s="22"/>
      <c r="AH40" s="22"/>
      <c r="AI40" s="22"/>
      <c r="AJ40" s="39"/>
      <c r="AK40" s="28"/>
      <c r="AL40" s="37">
        <f t="shared" si="9"/>
        <v>66</v>
      </c>
    </row>
    <row r="41" spans="1:38" s="115" customFormat="1" ht="39" customHeight="1" x14ac:dyDescent="0.3">
      <c r="A41" s="104" t="s">
        <v>332</v>
      </c>
      <c r="B41" s="174" t="s">
        <v>334</v>
      </c>
      <c r="C41" s="106"/>
      <c r="D41" s="107"/>
      <c r="E41" s="108"/>
      <c r="F41" s="108"/>
      <c r="G41" s="109"/>
      <c r="H41" s="108"/>
      <c r="I41" s="110"/>
      <c r="J41" s="111"/>
      <c r="K41" s="116"/>
      <c r="L41" s="108"/>
      <c r="M41" s="108"/>
      <c r="N41" s="108"/>
      <c r="O41" s="39">
        <f t="shared" si="11"/>
        <v>0</v>
      </c>
      <c r="P41" s="112"/>
      <c r="Q41" s="111"/>
      <c r="R41" s="113"/>
      <c r="S41" s="108"/>
      <c r="T41" s="108"/>
      <c r="U41" s="109"/>
      <c r="V41" s="39">
        <f t="shared" si="16"/>
        <v>0</v>
      </c>
      <c r="W41" s="114"/>
      <c r="X41" s="111"/>
      <c r="Y41" s="107"/>
      <c r="Z41" s="108">
        <v>406</v>
      </c>
      <c r="AA41" s="109"/>
      <c r="AB41" s="108"/>
      <c r="AC41" s="108">
        <f t="shared" si="13"/>
        <v>406</v>
      </c>
      <c r="AD41" s="112"/>
      <c r="AE41" s="111"/>
      <c r="AF41" s="107"/>
      <c r="AG41" s="109"/>
      <c r="AH41" s="109"/>
      <c r="AI41" s="109"/>
      <c r="AJ41" s="108"/>
      <c r="AK41" s="112"/>
      <c r="AL41" s="111">
        <f t="shared" si="9"/>
        <v>406</v>
      </c>
    </row>
    <row r="42" spans="1:38" s="115" customFormat="1" ht="39" customHeight="1" x14ac:dyDescent="0.3">
      <c r="A42" s="104" t="s">
        <v>333</v>
      </c>
      <c r="B42" s="174" t="s">
        <v>335</v>
      </c>
      <c r="C42" s="106"/>
      <c r="D42" s="107"/>
      <c r="E42" s="108"/>
      <c r="F42" s="108"/>
      <c r="G42" s="109"/>
      <c r="H42" s="108"/>
      <c r="I42" s="110"/>
      <c r="J42" s="111"/>
      <c r="K42" s="116"/>
      <c r="L42" s="108"/>
      <c r="M42" s="108">
        <v>25</v>
      </c>
      <c r="N42" s="108"/>
      <c r="O42" s="108">
        <f t="shared" si="11"/>
        <v>25</v>
      </c>
      <c r="P42" s="112"/>
      <c r="Q42" s="111"/>
      <c r="R42" s="113"/>
      <c r="S42" s="108"/>
      <c r="T42" s="108"/>
      <c r="U42" s="109"/>
      <c r="V42" s="39">
        <f t="shared" si="16"/>
        <v>0</v>
      </c>
      <c r="W42" s="114"/>
      <c r="X42" s="111"/>
      <c r="Y42" s="107"/>
      <c r="Z42" s="109"/>
      <c r="AA42" s="109"/>
      <c r="AB42" s="108"/>
      <c r="AC42" s="39">
        <f t="shared" si="13"/>
        <v>0</v>
      </c>
      <c r="AD42" s="112"/>
      <c r="AE42" s="111"/>
      <c r="AF42" s="107"/>
      <c r="AG42" s="109"/>
      <c r="AH42" s="109"/>
      <c r="AI42" s="109"/>
      <c r="AJ42" s="108"/>
      <c r="AK42" s="112"/>
      <c r="AL42" s="111">
        <f t="shared" si="9"/>
        <v>25</v>
      </c>
    </row>
    <row r="43" spans="1:38" ht="15.75" customHeight="1" x14ac:dyDescent="0.3">
      <c r="A43" s="24" t="s">
        <v>72</v>
      </c>
      <c r="B43" s="25" t="s">
        <v>73</v>
      </c>
      <c r="C43" s="26">
        <f>SUM(C44:C49)</f>
        <v>1113.27</v>
      </c>
      <c r="D43" s="27">
        <f t="shared" ref="D43:AL43" si="17">SUM(D44:D49)</f>
        <v>855.46</v>
      </c>
      <c r="E43" s="22">
        <f t="shared" si="17"/>
        <v>517.47</v>
      </c>
      <c r="F43" s="22">
        <f t="shared" si="17"/>
        <v>517.46</v>
      </c>
      <c r="G43" s="22">
        <f t="shared" si="17"/>
        <v>0</v>
      </c>
      <c r="H43" s="22">
        <f t="shared" si="17"/>
        <v>1890.39</v>
      </c>
      <c r="I43" s="22">
        <f t="shared" si="17"/>
        <v>0</v>
      </c>
      <c r="J43" s="26">
        <f t="shared" si="17"/>
        <v>0</v>
      </c>
      <c r="K43" s="27">
        <f t="shared" si="17"/>
        <v>0</v>
      </c>
      <c r="L43" s="22">
        <f t="shared" si="17"/>
        <v>0</v>
      </c>
      <c r="M43" s="22">
        <f t="shared" si="17"/>
        <v>135</v>
      </c>
      <c r="N43" s="22">
        <f t="shared" si="17"/>
        <v>30</v>
      </c>
      <c r="O43" s="22">
        <f t="shared" si="17"/>
        <v>165</v>
      </c>
      <c r="P43" s="28">
        <f t="shared" si="17"/>
        <v>0</v>
      </c>
      <c r="Q43" s="26">
        <f t="shared" si="17"/>
        <v>0</v>
      </c>
      <c r="R43" s="34">
        <f t="shared" si="17"/>
        <v>0</v>
      </c>
      <c r="S43" s="22">
        <f t="shared" si="17"/>
        <v>0</v>
      </c>
      <c r="T43" s="22">
        <f t="shared" si="17"/>
        <v>0</v>
      </c>
      <c r="U43" s="22">
        <f t="shared" si="17"/>
        <v>0</v>
      </c>
      <c r="V43" s="39">
        <f t="shared" si="16"/>
        <v>0</v>
      </c>
      <c r="W43" s="33">
        <f t="shared" si="17"/>
        <v>0</v>
      </c>
      <c r="X43" s="26">
        <f t="shared" si="17"/>
        <v>0</v>
      </c>
      <c r="Y43" s="27">
        <f t="shared" si="17"/>
        <v>0</v>
      </c>
      <c r="Z43" s="22">
        <f t="shared" si="17"/>
        <v>0</v>
      </c>
      <c r="AA43" s="22">
        <f t="shared" si="17"/>
        <v>0</v>
      </c>
      <c r="AB43" s="22">
        <f t="shared" si="17"/>
        <v>0</v>
      </c>
      <c r="AC43" s="22">
        <f t="shared" si="17"/>
        <v>0</v>
      </c>
      <c r="AD43" s="28">
        <f t="shared" si="17"/>
        <v>0</v>
      </c>
      <c r="AE43" s="26">
        <f t="shared" si="17"/>
        <v>0</v>
      </c>
      <c r="AF43" s="27">
        <f t="shared" si="17"/>
        <v>0</v>
      </c>
      <c r="AG43" s="22">
        <f t="shared" si="17"/>
        <v>0</v>
      </c>
      <c r="AH43" s="22">
        <f t="shared" si="17"/>
        <v>0</v>
      </c>
      <c r="AI43" s="22">
        <f t="shared" si="17"/>
        <v>0</v>
      </c>
      <c r="AJ43" s="22">
        <f t="shared" si="17"/>
        <v>0</v>
      </c>
      <c r="AK43" s="28">
        <f t="shared" si="17"/>
        <v>0</v>
      </c>
      <c r="AL43" s="26">
        <f t="shared" si="17"/>
        <v>2055.3900000000003</v>
      </c>
    </row>
    <row r="44" spans="1:38" ht="39" customHeight="1" x14ac:dyDescent="0.3">
      <c r="A44" s="35" t="s">
        <v>74</v>
      </c>
      <c r="B44" s="36" t="s">
        <v>28</v>
      </c>
      <c r="C44" s="49">
        <v>1093.45</v>
      </c>
      <c r="D44" s="50">
        <v>265.76</v>
      </c>
      <c r="E44" s="27"/>
      <c r="F44" s="22"/>
      <c r="G44" s="22"/>
      <c r="H44" s="39">
        <f>SUM(D44:G44)</f>
        <v>265.76</v>
      </c>
      <c r="I44" s="40"/>
      <c r="J44" s="37"/>
      <c r="K44" s="27"/>
      <c r="L44" s="22"/>
      <c r="M44" s="22"/>
      <c r="N44" s="22"/>
      <c r="O44" s="39">
        <f>SUM(K44:N44)</f>
        <v>0</v>
      </c>
      <c r="P44" s="28"/>
      <c r="Q44" s="37">
        <f t="shared" ref="Q44:Q46" si="18">J44+O44-P44</f>
        <v>0</v>
      </c>
      <c r="R44" s="34"/>
      <c r="S44" s="22"/>
      <c r="T44" s="22"/>
      <c r="U44" s="22"/>
      <c r="V44" s="39">
        <f t="shared" si="16"/>
        <v>0</v>
      </c>
      <c r="W44" s="33"/>
      <c r="X44" s="37">
        <f t="shared" ref="X44:X46" si="19">Q44+V44-W44</f>
        <v>0</v>
      </c>
      <c r="Y44" s="27"/>
      <c r="Z44" s="22"/>
      <c r="AA44" s="22"/>
      <c r="AB44" s="22"/>
      <c r="AC44" s="39">
        <f>SUM(Y44:AB44)</f>
        <v>0</v>
      </c>
      <c r="AD44" s="28"/>
      <c r="AE44" s="37"/>
      <c r="AF44" s="27"/>
      <c r="AG44" s="22"/>
      <c r="AH44" s="22"/>
      <c r="AI44" s="22"/>
      <c r="AJ44" s="39">
        <f>SUM(AF44:AI44)</f>
        <v>0</v>
      </c>
      <c r="AK44" s="28"/>
      <c r="AL44" s="37">
        <f t="shared" si="9"/>
        <v>265.76</v>
      </c>
    </row>
    <row r="45" spans="1:38" ht="39" customHeight="1" x14ac:dyDescent="0.3">
      <c r="A45" s="35" t="s">
        <v>75</v>
      </c>
      <c r="B45" s="36" t="s">
        <v>30</v>
      </c>
      <c r="C45" s="37"/>
      <c r="D45" s="40">
        <v>589.70000000000005</v>
      </c>
      <c r="E45" s="39">
        <v>517.47</v>
      </c>
      <c r="F45" s="39">
        <v>517.46</v>
      </c>
      <c r="G45" s="22"/>
      <c r="H45" s="39">
        <f>SUM(D45:G45)</f>
        <v>1624.63</v>
      </c>
      <c r="I45" s="40"/>
      <c r="J45" s="37"/>
      <c r="K45" s="27"/>
      <c r="L45" s="22"/>
      <c r="M45" s="22"/>
      <c r="N45" s="22"/>
      <c r="O45" s="39">
        <f>SUM(K45:N45)</f>
        <v>0</v>
      </c>
      <c r="P45" s="28"/>
      <c r="Q45" s="37">
        <f t="shared" si="18"/>
        <v>0</v>
      </c>
      <c r="R45" s="34"/>
      <c r="S45" s="22"/>
      <c r="T45" s="22"/>
      <c r="U45" s="22"/>
      <c r="V45" s="39">
        <f t="shared" si="16"/>
        <v>0</v>
      </c>
      <c r="W45" s="33"/>
      <c r="X45" s="37">
        <f t="shared" si="19"/>
        <v>0</v>
      </c>
      <c r="Y45" s="27"/>
      <c r="Z45" s="22"/>
      <c r="AA45" s="22"/>
      <c r="AB45" s="22"/>
      <c r="AC45" s="39">
        <f>SUM(Y45:AB45)</f>
        <v>0</v>
      </c>
      <c r="AD45" s="28"/>
      <c r="AE45" s="37"/>
      <c r="AF45" s="27"/>
      <c r="AG45" s="22"/>
      <c r="AH45" s="22"/>
      <c r="AI45" s="22"/>
      <c r="AJ45" s="39">
        <f>SUM(AF45:AI45)</f>
        <v>0</v>
      </c>
      <c r="AK45" s="28"/>
      <c r="AL45" s="37">
        <f t="shared" si="9"/>
        <v>1624.63</v>
      </c>
    </row>
    <row r="46" spans="1:38" ht="47.25" customHeight="1" x14ac:dyDescent="0.3">
      <c r="A46" s="35" t="s">
        <v>76</v>
      </c>
      <c r="B46" s="36" t="s">
        <v>38</v>
      </c>
      <c r="C46" s="37"/>
      <c r="D46" s="42"/>
      <c r="E46" s="22"/>
      <c r="F46" s="22"/>
      <c r="G46" s="22"/>
      <c r="H46" s="39">
        <f t="shared" ref="H46:H51" si="20">SUM(D46:G46)</f>
        <v>0</v>
      </c>
      <c r="I46" s="40"/>
      <c r="J46" s="37"/>
      <c r="K46" s="27"/>
      <c r="L46" s="22"/>
      <c r="M46" s="22"/>
      <c r="N46" s="22"/>
      <c r="O46" s="39">
        <f t="shared" ref="O46:O51" si="21">SUM(K46:N46)</f>
        <v>0</v>
      </c>
      <c r="P46" s="28"/>
      <c r="Q46" s="37">
        <f t="shared" si="18"/>
        <v>0</v>
      </c>
      <c r="R46" s="34"/>
      <c r="S46" s="22"/>
      <c r="T46" s="22"/>
      <c r="U46" s="22"/>
      <c r="V46" s="39">
        <f t="shared" si="16"/>
        <v>0</v>
      </c>
      <c r="W46" s="33"/>
      <c r="X46" s="37">
        <f t="shared" si="19"/>
        <v>0</v>
      </c>
      <c r="Y46" s="27"/>
      <c r="Z46" s="22"/>
      <c r="AA46" s="22"/>
      <c r="AB46" s="22"/>
      <c r="AC46" s="39">
        <f t="shared" ref="AC46" si="22">SUM(Y46:AB46)</f>
        <v>0</v>
      </c>
      <c r="AD46" s="28"/>
      <c r="AE46" s="37"/>
      <c r="AF46" s="27"/>
      <c r="AG46" s="22"/>
      <c r="AH46" s="22"/>
      <c r="AI46" s="22"/>
      <c r="AJ46" s="39">
        <f t="shared" ref="AJ46" si="23">SUM(AF46:AI46)</f>
        <v>0</v>
      </c>
      <c r="AK46" s="28"/>
      <c r="AL46" s="37">
        <f t="shared" si="9"/>
        <v>0</v>
      </c>
    </row>
    <row r="47" spans="1:38" s="115" customFormat="1" ht="21" customHeight="1" x14ac:dyDescent="0.3">
      <c r="A47" s="35" t="s">
        <v>77</v>
      </c>
      <c r="B47" s="36" t="s">
        <v>84</v>
      </c>
      <c r="C47" s="37"/>
      <c r="D47" s="42"/>
      <c r="E47" s="39"/>
      <c r="F47" s="22"/>
      <c r="G47" s="22"/>
      <c r="H47" s="39">
        <f t="shared" si="20"/>
        <v>0</v>
      </c>
      <c r="I47" s="40"/>
      <c r="J47" s="37"/>
      <c r="K47" s="27"/>
      <c r="L47" s="22"/>
      <c r="M47" s="39">
        <v>135</v>
      </c>
      <c r="N47" s="22"/>
      <c r="O47" s="39">
        <f t="shared" si="21"/>
        <v>135</v>
      </c>
      <c r="P47" s="28"/>
      <c r="Q47" s="37"/>
      <c r="R47" s="34"/>
      <c r="S47" s="22"/>
      <c r="T47" s="22"/>
      <c r="U47" s="22"/>
      <c r="V47" s="39">
        <f t="shared" si="16"/>
        <v>0</v>
      </c>
      <c r="W47" s="33"/>
      <c r="X47" s="37"/>
      <c r="Y47" s="27"/>
      <c r="Z47" s="22"/>
      <c r="AA47" s="22"/>
      <c r="AB47" s="22"/>
      <c r="AC47" s="39"/>
      <c r="AD47" s="28"/>
      <c r="AE47" s="37"/>
      <c r="AF47" s="27"/>
      <c r="AG47" s="22"/>
      <c r="AH47" s="22"/>
      <c r="AI47" s="22"/>
      <c r="AJ47" s="39"/>
      <c r="AK47" s="28"/>
      <c r="AL47" s="37">
        <f t="shared" si="9"/>
        <v>135</v>
      </c>
    </row>
    <row r="48" spans="1:38" ht="21" customHeight="1" x14ac:dyDescent="0.3">
      <c r="A48" s="35" t="s">
        <v>78</v>
      </c>
      <c r="B48" s="44" t="s">
        <v>40</v>
      </c>
      <c r="C48" s="37">
        <v>19.82</v>
      </c>
      <c r="D48" s="42"/>
      <c r="E48" s="42"/>
      <c r="F48" s="27"/>
      <c r="G48" s="27"/>
      <c r="H48" s="39">
        <f t="shared" si="20"/>
        <v>0</v>
      </c>
      <c r="I48" s="40"/>
      <c r="J48" s="37"/>
      <c r="K48" s="27"/>
      <c r="L48" s="22"/>
      <c r="M48" s="22"/>
      <c r="N48" s="22"/>
      <c r="O48" s="39">
        <f t="shared" si="21"/>
        <v>0</v>
      </c>
      <c r="P48" s="28"/>
      <c r="Q48" s="37"/>
      <c r="R48" s="34"/>
      <c r="S48" s="27"/>
      <c r="T48" s="27"/>
      <c r="U48" s="27"/>
      <c r="V48" s="39">
        <f t="shared" si="16"/>
        <v>0</v>
      </c>
      <c r="W48" s="33"/>
      <c r="X48" s="37"/>
      <c r="Y48" s="27"/>
      <c r="Z48" s="22"/>
      <c r="AA48" s="22"/>
      <c r="AB48" s="22"/>
      <c r="AC48" s="39"/>
      <c r="AD48" s="28"/>
      <c r="AE48" s="37"/>
      <c r="AF48" s="27"/>
      <c r="AG48" s="27"/>
      <c r="AH48" s="27"/>
      <c r="AI48" s="27"/>
      <c r="AJ48" s="39"/>
      <c r="AK48" s="28"/>
      <c r="AL48" s="37">
        <f t="shared" si="9"/>
        <v>0</v>
      </c>
    </row>
    <row r="49" spans="1:40" ht="21" customHeight="1" x14ac:dyDescent="0.3">
      <c r="A49" s="35" t="s">
        <v>306</v>
      </c>
      <c r="B49" s="189" t="s">
        <v>305</v>
      </c>
      <c r="C49" s="37"/>
      <c r="D49" s="42"/>
      <c r="E49" s="42"/>
      <c r="F49" s="27"/>
      <c r="G49" s="42"/>
      <c r="H49" s="39">
        <f t="shared" si="20"/>
        <v>0</v>
      </c>
      <c r="I49" s="40"/>
      <c r="J49" s="37"/>
      <c r="K49" s="27"/>
      <c r="L49" s="22"/>
      <c r="M49" s="22"/>
      <c r="N49" s="39">
        <v>30</v>
      </c>
      <c r="O49" s="39">
        <f t="shared" si="21"/>
        <v>30</v>
      </c>
      <c r="P49" s="28"/>
      <c r="Q49" s="37"/>
      <c r="R49" s="34"/>
      <c r="S49" s="27"/>
      <c r="T49" s="27"/>
      <c r="U49" s="27"/>
      <c r="V49" s="39">
        <f t="shared" si="16"/>
        <v>0</v>
      </c>
      <c r="W49" s="33"/>
      <c r="X49" s="37"/>
      <c r="Y49" s="27"/>
      <c r="Z49" s="22"/>
      <c r="AA49" s="22"/>
      <c r="AB49" s="22"/>
      <c r="AC49" s="39"/>
      <c r="AD49" s="28"/>
      <c r="AE49" s="37"/>
      <c r="AF49" s="27"/>
      <c r="AG49" s="27"/>
      <c r="AH49" s="27"/>
      <c r="AI49" s="27"/>
      <c r="AJ49" s="39"/>
      <c r="AK49" s="28"/>
      <c r="AL49" s="37">
        <f t="shared" si="9"/>
        <v>30</v>
      </c>
    </row>
    <row r="50" spans="1:40" ht="15.75" customHeight="1" x14ac:dyDescent="0.3">
      <c r="A50" s="24" t="s">
        <v>79</v>
      </c>
      <c r="B50" s="25" t="s">
        <v>80</v>
      </c>
      <c r="C50" s="26"/>
      <c r="D50" s="27">
        <f>SUM(D51:D51)</f>
        <v>0</v>
      </c>
      <c r="E50" s="27">
        <f>SUM(E51:E51)</f>
        <v>0</v>
      </c>
      <c r="F50" s="27">
        <f>SUM(F51:F51)</f>
        <v>0</v>
      </c>
      <c r="G50" s="27">
        <f>SUM(G51:G51)</f>
        <v>0</v>
      </c>
      <c r="H50" s="22">
        <f t="shared" si="20"/>
        <v>0</v>
      </c>
      <c r="I50" s="28"/>
      <c r="J50" s="37"/>
      <c r="K50" s="27">
        <f>SUM(K51:K51)</f>
        <v>0</v>
      </c>
      <c r="L50" s="22">
        <f>SUM(L51:L51)</f>
        <v>0</v>
      </c>
      <c r="M50" s="22">
        <f>SUM(M51:M51)</f>
        <v>0</v>
      </c>
      <c r="N50" s="22">
        <f>SUM(N51:N51)</f>
        <v>287.8</v>
      </c>
      <c r="O50" s="22">
        <f t="shared" si="21"/>
        <v>287.8</v>
      </c>
      <c r="P50" s="28"/>
      <c r="Q50" s="37"/>
      <c r="R50" s="34">
        <f>SUM(R51:R51)</f>
        <v>0</v>
      </c>
      <c r="S50" s="27">
        <f>SUM(S51:S51)</f>
        <v>0</v>
      </c>
      <c r="T50" s="27">
        <f>SUM(T51:T51)</f>
        <v>292.95</v>
      </c>
      <c r="U50" s="27">
        <f>SUM(U51:U51)</f>
        <v>0</v>
      </c>
      <c r="V50" s="22">
        <f t="shared" si="16"/>
        <v>292.95</v>
      </c>
      <c r="W50" s="33"/>
      <c r="X50" s="37"/>
      <c r="Y50" s="27">
        <f>SUM(Y51:Y51)</f>
        <v>0</v>
      </c>
      <c r="Z50" s="22">
        <f>SUM(Z51:Z51)</f>
        <v>0</v>
      </c>
      <c r="AA50" s="22">
        <f>SUM(AA51:AA51)</f>
        <v>0</v>
      </c>
      <c r="AB50" s="22">
        <f>SUM(AB51:AB51)</f>
        <v>0</v>
      </c>
      <c r="AC50" s="22">
        <f t="shared" ref="AC50:AC51" si="24">SUM(Y50:AB50)</f>
        <v>0</v>
      </c>
      <c r="AD50" s="28"/>
      <c r="AE50" s="37"/>
      <c r="AF50" s="27">
        <f>SUM(AF51:AF51)</f>
        <v>0</v>
      </c>
      <c r="AG50" s="27">
        <f>SUM(AG51:AG51)</f>
        <v>0</v>
      </c>
      <c r="AH50" s="27">
        <f>SUM(AH51:AH51)</f>
        <v>0</v>
      </c>
      <c r="AI50" s="27">
        <f>SUM(AI51:AI51)</f>
        <v>0</v>
      </c>
      <c r="AJ50" s="22">
        <f t="shared" ref="AJ50:AJ51" si="25">SUM(AF50:AI50)</f>
        <v>0</v>
      </c>
      <c r="AK50" s="28"/>
      <c r="AL50" s="26">
        <f>SUM(AL51:AL51)</f>
        <v>580.75</v>
      </c>
    </row>
    <row r="51" spans="1:40" ht="15.75" customHeight="1" x14ac:dyDescent="0.3">
      <c r="A51" s="35" t="s">
        <v>81</v>
      </c>
      <c r="B51" s="48" t="s">
        <v>283</v>
      </c>
      <c r="C51" s="26"/>
      <c r="D51" s="27"/>
      <c r="E51" s="27"/>
      <c r="F51" s="27"/>
      <c r="G51" s="42">
        <v>0</v>
      </c>
      <c r="H51" s="39">
        <f t="shared" si="20"/>
        <v>0</v>
      </c>
      <c r="I51" s="28"/>
      <c r="J51" s="37"/>
      <c r="K51" s="27"/>
      <c r="L51" s="22"/>
      <c r="M51" s="22"/>
      <c r="N51" s="39">
        <v>287.8</v>
      </c>
      <c r="O51" s="39">
        <f t="shared" si="21"/>
        <v>287.8</v>
      </c>
      <c r="P51" s="28"/>
      <c r="Q51" s="37"/>
      <c r="R51" s="51"/>
      <c r="S51" s="39"/>
      <c r="T51" s="39">
        <v>292.95</v>
      </c>
      <c r="U51" s="39"/>
      <c r="V51" s="39">
        <f t="shared" si="16"/>
        <v>292.95</v>
      </c>
      <c r="W51" s="33"/>
      <c r="X51" s="37"/>
      <c r="Y51" s="27"/>
      <c r="Z51" s="22"/>
      <c r="AA51" s="22"/>
      <c r="AB51" s="39"/>
      <c r="AC51" s="39">
        <f t="shared" si="24"/>
        <v>0</v>
      </c>
      <c r="AD51" s="28"/>
      <c r="AE51" s="37"/>
      <c r="AF51" s="42"/>
      <c r="AG51" s="39"/>
      <c r="AH51" s="39"/>
      <c r="AI51" s="39"/>
      <c r="AJ51" s="39">
        <f t="shared" si="25"/>
        <v>0</v>
      </c>
      <c r="AK51" s="28"/>
      <c r="AL51" s="37">
        <f t="shared" si="9"/>
        <v>580.75</v>
      </c>
    </row>
    <row r="52" spans="1:40" x14ac:dyDescent="0.3">
      <c r="A52" s="24" t="s">
        <v>85</v>
      </c>
      <c r="B52" s="52" t="s">
        <v>86</v>
      </c>
      <c r="C52" s="26">
        <f t="shared" ref="C52:H52" si="26">C53+C54+C89</f>
        <v>1585.19</v>
      </c>
      <c r="D52" s="27">
        <f>D53+D54+D89</f>
        <v>1552.4587050000002</v>
      </c>
      <c r="E52" s="22">
        <f t="shared" si="26"/>
        <v>1018.4787050000001</v>
      </c>
      <c r="F52" s="22">
        <f t="shared" si="26"/>
        <v>1064.0687049999999</v>
      </c>
      <c r="G52" s="22">
        <f t="shared" si="26"/>
        <v>251.11870500000003</v>
      </c>
      <c r="H52" s="31">
        <f t="shared" si="26"/>
        <v>3886.12482</v>
      </c>
      <c r="I52" s="28">
        <f>I54+I89</f>
        <v>2152.61</v>
      </c>
      <c r="J52" s="26">
        <f t="shared" ref="J52:O52" si="27">J53+J54+J89</f>
        <v>2856.9500000000003</v>
      </c>
      <c r="K52" s="27">
        <f t="shared" si="27"/>
        <v>394.73</v>
      </c>
      <c r="L52" s="22">
        <f t="shared" si="27"/>
        <v>283.21999999999997</v>
      </c>
      <c r="M52" s="22">
        <f t="shared" si="27"/>
        <v>873.87</v>
      </c>
      <c r="N52" s="22">
        <f t="shared" si="27"/>
        <v>1087.07</v>
      </c>
      <c r="O52" s="22">
        <f t="shared" si="27"/>
        <v>2638.89</v>
      </c>
      <c r="P52" s="28">
        <f>P54+P89</f>
        <v>5039.58</v>
      </c>
      <c r="Q52" s="26">
        <f t="shared" ref="Q52:AK52" si="28">Q53+Q54+Q89</f>
        <v>0</v>
      </c>
      <c r="R52" s="34">
        <f t="shared" si="28"/>
        <v>179.4</v>
      </c>
      <c r="S52" s="22">
        <f t="shared" si="28"/>
        <v>231.71</v>
      </c>
      <c r="T52" s="22">
        <f t="shared" si="28"/>
        <v>1350.97</v>
      </c>
      <c r="U52" s="22">
        <f t="shared" si="28"/>
        <v>197.15</v>
      </c>
      <c r="V52" s="22">
        <f t="shared" si="28"/>
        <v>1959.23</v>
      </c>
      <c r="W52" s="33">
        <f t="shared" si="28"/>
        <v>1431.47</v>
      </c>
      <c r="X52" s="26">
        <f t="shared" si="28"/>
        <v>0</v>
      </c>
      <c r="Y52" s="27">
        <f t="shared" si="28"/>
        <v>151.66</v>
      </c>
      <c r="Z52" s="22">
        <f t="shared" si="28"/>
        <v>598.91269750000004</v>
      </c>
      <c r="AA52" s="22">
        <f t="shared" si="28"/>
        <v>239.91269750000001</v>
      </c>
      <c r="AB52" s="22">
        <f t="shared" si="28"/>
        <v>280.87269750000002</v>
      </c>
      <c r="AC52" s="22">
        <f t="shared" si="28"/>
        <v>1271.3580925000001</v>
      </c>
      <c r="AD52" s="28">
        <f t="shared" si="28"/>
        <v>686.1400000000001</v>
      </c>
      <c r="AE52" s="26">
        <f t="shared" si="28"/>
        <v>0</v>
      </c>
      <c r="AF52" s="27">
        <f t="shared" si="28"/>
        <v>178.57066249999997</v>
      </c>
      <c r="AG52" s="22">
        <f t="shared" si="28"/>
        <v>185.47066249999995</v>
      </c>
      <c r="AH52" s="22">
        <f t="shared" si="28"/>
        <v>306.47066249999995</v>
      </c>
      <c r="AI52" s="22">
        <f t="shared" si="28"/>
        <v>401.49066249999998</v>
      </c>
      <c r="AJ52" s="22">
        <f>AJ53+AJ54+AJ89</f>
        <v>1072.0026499999999</v>
      </c>
      <c r="AK52" s="28">
        <f t="shared" si="28"/>
        <v>481.32</v>
      </c>
      <c r="AL52" s="26">
        <f>H52+O52+V52+AC52+AJ52</f>
        <v>10827.605562500001</v>
      </c>
      <c r="AN52" s="16"/>
    </row>
    <row r="53" spans="1:40" x14ac:dyDescent="0.3">
      <c r="A53" s="53" t="s">
        <v>87</v>
      </c>
      <c r="B53" s="25" t="s">
        <v>88</v>
      </c>
      <c r="C53" s="26"/>
      <c r="D53" s="42">
        <f>'[2]Įsipareigojimu grąžinimas'!D21/1000</f>
        <v>115.43870500000001</v>
      </c>
      <c r="E53" s="42">
        <f>'[2]Įsipareigojimu grąžinimas'!D21/1000</f>
        <v>115.43870500000001</v>
      </c>
      <c r="F53" s="42">
        <f>'[2]Įsipareigojimu grąžinimas'!D21/1000</f>
        <v>115.43870500000001</v>
      </c>
      <c r="G53" s="42">
        <f>'[2]Įsipareigojimu grąžinimas'!D21/1000</f>
        <v>115.43870500000001</v>
      </c>
      <c r="H53" s="31">
        <f>SUM(D53:G53)</f>
        <v>461.75482000000005</v>
      </c>
      <c r="I53" s="28"/>
      <c r="J53" s="26"/>
      <c r="K53" s="42">
        <v>108.56</v>
      </c>
      <c r="L53" s="42">
        <v>79.2</v>
      </c>
      <c r="M53" s="42">
        <v>108.1</v>
      </c>
      <c r="N53" s="42">
        <v>160.4</v>
      </c>
      <c r="O53" s="22">
        <f>SUM(K53:N53)</f>
        <v>456.26</v>
      </c>
      <c r="P53" s="28"/>
      <c r="Q53" s="26"/>
      <c r="R53" s="51">
        <v>131.94</v>
      </c>
      <c r="S53" s="42">
        <v>131.94</v>
      </c>
      <c r="T53" s="42">
        <v>131.94</v>
      </c>
      <c r="U53" s="42">
        <v>131.94</v>
      </c>
      <c r="V53" s="22">
        <f>SUM(R53:U53)</f>
        <v>527.76</v>
      </c>
      <c r="W53" s="33"/>
      <c r="X53" s="26"/>
      <c r="Y53" s="42">
        <v>131.94</v>
      </c>
      <c r="Z53" s="42">
        <f>'[2]Įsipareigojimu grąžinimas'!G21/1000</f>
        <v>151.09269750000001</v>
      </c>
      <c r="AA53" s="42">
        <f>'[2]Įsipareigojimu grąžinimas'!G21/1000</f>
        <v>151.09269750000001</v>
      </c>
      <c r="AB53" s="42">
        <f>'[2]Įsipareigojimu grąžinimas'!G21/1000</f>
        <v>151.09269750000001</v>
      </c>
      <c r="AC53" s="22">
        <f>SUM(Y53:AB53)</f>
        <v>585.21809250000001</v>
      </c>
      <c r="AD53" s="28"/>
      <c r="AE53" s="26"/>
      <c r="AF53" s="27">
        <f>'[2]Įsipareigojimu grąžinimas'!H21/1000</f>
        <v>147.67066249999996</v>
      </c>
      <c r="AG53" s="27">
        <f>'[2]Įsipareigojimu grąžinimas'!H21/1000</f>
        <v>147.67066249999996</v>
      </c>
      <c r="AH53" s="27">
        <f>'[2]Įsipareigojimu grąžinimas'!H21/1000</f>
        <v>147.67066249999996</v>
      </c>
      <c r="AI53" s="27">
        <f>'[2]Įsipareigojimu grąžinimas'!H21/1000</f>
        <v>147.67066249999996</v>
      </c>
      <c r="AJ53" s="27">
        <f>SUM(AF53:AI53)</f>
        <v>590.68264999999985</v>
      </c>
      <c r="AK53" s="28"/>
      <c r="AL53" s="26">
        <f t="shared" ref="AL53:AL116" si="29">H53+O53+V53+AC53+AJ53</f>
        <v>2621.6755625000001</v>
      </c>
      <c r="AN53" s="16"/>
    </row>
    <row r="54" spans="1:40" ht="17.25" customHeight="1" x14ac:dyDescent="0.3">
      <c r="A54" s="54" t="s">
        <v>89</v>
      </c>
      <c r="B54" s="25" t="s">
        <v>90</v>
      </c>
      <c r="C54" s="55">
        <f>SUM(C55:C88)</f>
        <v>1585.19</v>
      </c>
      <c r="D54" s="56">
        <f t="shared" ref="D54:AL54" si="30">SUM(D55:D88)</f>
        <v>1427.6200000000001</v>
      </c>
      <c r="E54" s="56">
        <f t="shared" si="30"/>
        <v>886.54000000000008</v>
      </c>
      <c r="F54" s="56">
        <f t="shared" si="30"/>
        <v>939.53000000000009</v>
      </c>
      <c r="G54" s="56">
        <f t="shared" si="30"/>
        <v>61.57</v>
      </c>
      <c r="H54" s="57">
        <f t="shared" si="30"/>
        <v>3315.2599999999998</v>
      </c>
      <c r="I54" s="56">
        <f t="shared" si="30"/>
        <v>2043.5</v>
      </c>
      <c r="J54" s="49">
        <f t="shared" si="30"/>
        <v>2856.9500000000003</v>
      </c>
      <c r="K54" s="56">
        <f t="shared" si="30"/>
        <v>243</v>
      </c>
      <c r="L54" s="56">
        <f t="shared" si="30"/>
        <v>136.5</v>
      </c>
      <c r="M54" s="56">
        <f t="shared" si="30"/>
        <v>595</v>
      </c>
      <c r="N54" s="56">
        <f t="shared" si="30"/>
        <v>908.9</v>
      </c>
      <c r="O54" s="57">
        <f t="shared" si="30"/>
        <v>1883.4</v>
      </c>
      <c r="P54" s="56">
        <f t="shared" si="30"/>
        <v>4740.3500000000004</v>
      </c>
      <c r="Q54" s="55">
        <f t="shared" si="30"/>
        <v>0</v>
      </c>
      <c r="R54" s="58">
        <f t="shared" si="30"/>
        <v>0</v>
      </c>
      <c r="S54" s="56">
        <f t="shared" si="30"/>
        <v>43.11</v>
      </c>
      <c r="T54" s="56">
        <f t="shared" si="30"/>
        <v>1168.83</v>
      </c>
      <c r="U54" s="56">
        <f t="shared" si="30"/>
        <v>23</v>
      </c>
      <c r="V54" s="57">
        <f t="shared" si="30"/>
        <v>1234.94</v>
      </c>
      <c r="W54" s="59">
        <f t="shared" si="30"/>
        <v>1234.94</v>
      </c>
      <c r="X54" s="55">
        <f t="shared" si="30"/>
        <v>0</v>
      </c>
      <c r="Y54" s="56">
        <f t="shared" si="30"/>
        <v>0</v>
      </c>
      <c r="Z54" s="56">
        <f t="shared" si="30"/>
        <v>406</v>
      </c>
      <c r="AA54" s="56">
        <f t="shared" si="30"/>
        <v>0</v>
      </c>
      <c r="AB54" s="56">
        <f t="shared" si="30"/>
        <v>104.96000000000001</v>
      </c>
      <c r="AC54" s="57">
        <f t="shared" si="30"/>
        <v>510.96000000000004</v>
      </c>
      <c r="AD54" s="56">
        <f t="shared" si="30"/>
        <v>510.96000000000004</v>
      </c>
      <c r="AE54" s="55">
        <f t="shared" si="30"/>
        <v>0</v>
      </c>
      <c r="AF54" s="56">
        <f t="shared" si="30"/>
        <v>0</v>
      </c>
      <c r="AG54" s="56">
        <f t="shared" si="30"/>
        <v>0</v>
      </c>
      <c r="AH54" s="56">
        <f t="shared" si="30"/>
        <v>50</v>
      </c>
      <c r="AI54" s="56">
        <f t="shared" si="30"/>
        <v>216.52</v>
      </c>
      <c r="AJ54" s="57">
        <f t="shared" si="30"/>
        <v>266.52</v>
      </c>
      <c r="AK54" s="56">
        <f t="shared" si="30"/>
        <v>266.52</v>
      </c>
      <c r="AL54" s="55">
        <f t="shared" si="30"/>
        <v>7211.0800000000017</v>
      </c>
      <c r="AN54" s="16"/>
    </row>
    <row r="55" spans="1:40" ht="29.25" customHeight="1" x14ac:dyDescent="0.3">
      <c r="A55" s="35" t="s">
        <v>91</v>
      </c>
      <c r="B55" s="36" t="s">
        <v>28</v>
      </c>
      <c r="C55" s="49">
        <v>1495.91</v>
      </c>
      <c r="D55" s="60">
        <v>363.58000000000004</v>
      </c>
      <c r="E55" s="57"/>
      <c r="F55" s="57"/>
      <c r="G55" s="57"/>
      <c r="H55" s="61">
        <f>SUM(D55:G55)</f>
        <v>363.58000000000004</v>
      </c>
      <c r="I55" s="62">
        <v>1859.49</v>
      </c>
      <c r="J55" s="49">
        <f t="shared" ref="J55:J73" si="31">C55+H55-I55</f>
        <v>0</v>
      </c>
      <c r="K55" s="56"/>
      <c r="L55" s="57"/>
      <c r="M55" s="57"/>
      <c r="N55" s="57"/>
      <c r="O55" s="61">
        <f>SUM(K55:N55)</f>
        <v>0</v>
      </c>
      <c r="P55" s="62"/>
      <c r="Q55" s="49">
        <f t="shared" ref="Q55:Q116" si="32">J55+O55-P55</f>
        <v>0</v>
      </c>
      <c r="R55" s="58"/>
      <c r="S55" s="57"/>
      <c r="T55" s="57"/>
      <c r="U55" s="61"/>
      <c r="V55" s="61">
        <f>SUM(R55:U55)</f>
        <v>0</v>
      </c>
      <c r="W55" s="63"/>
      <c r="X55" s="49">
        <f t="shared" ref="X55:X116" si="33">Q55+V55-W55</f>
        <v>0</v>
      </c>
      <c r="Y55" s="56"/>
      <c r="Z55" s="57"/>
      <c r="AA55" s="57"/>
      <c r="AB55" s="57"/>
      <c r="AC55" s="61">
        <f>SUM(Y55:AB55)</f>
        <v>0</v>
      </c>
      <c r="AD55" s="62"/>
      <c r="AE55" s="49">
        <f t="shared" ref="AE55:AE116" si="34">X55+AC55-AD55</f>
        <v>0</v>
      </c>
      <c r="AF55" s="56"/>
      <c r="AG55" s="57"/>
      <c r="AH55" s="57"/>
      <c r="AI55" s="61"/>
      <c r="AJ55" s="61">
        <f>SUM(AF55:AI55)</f>
        <v>0</v>
      </c>
      <c r="AK55" s="62"/>
      <c r="AL55" s="55">
        <f t="shared" si="29"/>
        <v>363.58000000000004</v>
      </c>
    </row>
    <row r="56" spans="1:40" ht="31.5" customHeight="1" x14ac:dyDescent="0.3">
      <c r="A56" s="35" t="s">
        <v>92</v>
      </c>
      <c r="B56" s="36" t="s">
        <v>30</v>
      </c>
      <c r="C56" s="49"/>
      <c r="D56" s="60">
        <v>1004.6</v>
      </c>
      <c r="E56" s="61">
        <v>886.54000000000008</v>
      </c>
      <c r="F56" s="61">
        <v>886.53000000000009</v>
      </c>
      <c r="G56" s="61"/>
      <c r="H56" s="61">
        <f t="shared" ref="H56:H73" si="35">SUM(D56:G56)</f>
        <v>2777.67</v>
      </c>
      <c r="I56" s="62"/>
      <c r="J56" s="49">
        <f t="shared" si="31"/>
        <v>2777.67</v>
      </c>
      <c r="K56" s="56"/>
      <c r="L56" s="57"/>
      <c r="M56" s="57"/>
      <c r="N56" s="57"/>
      <c r="O56" s="61">
        <f t="shared" ref="O56:O73" si="36">SUM(K56:N56)</f>
        <v>0</v>
      </c>
      <c r="P56" s="62">
        <v>2777.67</v>
      </c>
      <c r="Q56" s="49">
        <f t="shared" si="32"/>
        <v>0</v>
      </c>
      <c r="R56" s="58"/>
      <c r="S56" s="57"/>
      <c r="T56" s="57"/>
      <c r="U56" s="61"/>
      <c r="V56" s="61">
        <f t="shared" ref="V56:V69" si="37">SUM(R56:U56)</f>
        <v>0</v>
      </c>
      <c r="W56" s="63"/>
      <c r="X56" s="49">
        <f t="shared" si="33"/>
        <v>0</v>
      </c>
      <c r="Y56" s="56"/>
      <c r="Z56" s="57"/>
      <c r="AA56" s="57"/>
      <c r="AB56" s="57"/>
      <c r="AC56" s="61">
        <f t="shared" ref="AC56:AC57" si="38">SUM(Y56:AB56)</f>
        <v>0</v>
      </c>
      <c r="AD56" s="62"/>
      <c r="AE56" s="49">
        <f t="shared" si="34"/>
        <v>0</v>
      </c>
      <c r="AF56" s="56"/>
      <c r="AG56" s="57"/>
      <c r="AH56" s="57"/>
      <c r="AI56" s="61"/>
      <c r="AJ56" s="61">
        <f t="shared" ref="AJ56:AJ57" si="39">SUM(AF56:AI56)</f>
        <v>0</v>
      </c>
      <c r="AK56" s="62"/>
      <c r="AL56" s="55">
        <f t="shared" si="29"/>
        <v>2777.67</v>
      </c>
    </row>
    <row r="57" spans="1:40" ht="53.25" customHeight="1" x14ac:dyDescent="0.3">
      <c r="A57" s="35" t="s">
        <v>93</v>
      </c>
      <c r="B57" s="36" t="s">
        <v>38</v>
      </c>
      <c r="C57" s="49">
        <v>10</v>
      </c>
      <c r="D57" s="60">
        <v>59.44</v>
      </c>
      <c r="E57" s="61"/>
      <c r="F57" s="61"/>
      <c r="G57" s="61"/>
      <c r="H57" s="61">
        <f t="shared" si="35"/>
        <v>59.44</v>
      </c>
      <c r="I57" s="62">
        <v>69.44</v>
      </c>
      <c r="J57" s="49">
        <f t="shared" si="31"/>
        <v>0</v>
      </c>
      <c r="K57" s="56"/>
      <c r="L57" s="57"/>
      <c r="M57" s="57"/>
      <c r="N57" s="57"/>
      <c r="O57" s="61">
        <f t="shared" si="36"/>
        <v>0</v>
      </c>
      <c r="P57" s="62"/>
      <c r="Q57" s="49">
        <f t="shared" si="32"/>
        <v>0</v>
      </c>
      <c r="R57" s="58"/>
      <c r="S57" s="57"/>
      <c r="T57" s="57"/>
      <c r="U57" s="61"/>
      <c r="V57" s="61">
        <f t="shared" si="37"/>
        <v>0</v>
      </c>
      <c r="W57" s="63"/>
      <c r="X57" s="49">
        <f t="shared" si="33"/>
        <v>0</v>
      </c>
      <c r="Y57" s="56"/>
      <c r="Z57" s="57"/>
      <c r="AA57" s="57"/>
      <c r="AB57" s="57"/>
      <c r="AC57" s="61">
        <f t="shared" si="38"/>
        <v>0</v>
      </c>
      <c r="AD57" s="62"/>
      <c r="AE57" s="49">
        <f t="shared" si="34"/>
        <v>0</v>
      </c>
      <c r="AF57" s="56"/>
      <c r="AG57" s="57"/>
      <c r="AH57" s="57"/>
      <c r="AI57" s="61"/>
      <c r="AJ57" s="61">
        <f t="shared" si="39"/>
        <v>0</v>
      </c>
      <c r="AK57" s="62"/>
      <c r="AL57" s="55">
        <f t="shared" si="29"/>
        <v>59.44</v>
      </c>
    </row>
    <row r="58" spans="1:40" ht="42.75" customHeight="1" x14ac:dyDescent="0.3">
      <c r="A58" s="35" t="s">
        <v>94</v>
      </c>
      <c r="B58" s="36" t="s">
        <v>57</v>
      </c>
      <c r="C58" s="49"/>
      <c r="D58" s="60"/>
      <c r="E58" s="61"/>
      <c r="F58" s="61"/>
      <c r="G58" s="61"/>
      <c r="H58" s="61">
        <f t="shared" si="35"/>
        <v>0</v>
      </c>
      <c r="I58" s="62"/>
      <c r="J58" s="49">
        <f t="shared" si="31"/>
        <v>0</v>
      </c>
      <c r="K58" s="60">
        <v>43</v>
      </c>
      <c r="L58" s="57"/>
      <c r="M58" s="57"/>
      <c r="N58" s="57"/>
      <c r="O58" s="61">
        <f t="shared" si="36"/>
        <v>43</v>
      </c>
      <c r="P58" s="62">
        <v>43</v>
      </c>
      <c r="Q58" s="49"/>
      <c r="R58" s="58"/>
      <c r="S58" s="57"/>
      <c r="T58" s="57"/>
      <c r="U58" s="61"/>
      <c r="V58" s="61"/>
      <c r="W58" s="63"/>
      <c r="X58" s="49"/>
      <c r="Y58" s="56"/>
      <c r="Z58" s="57"/>
      <c r="AA58" s="57"/>
      <c r="AB58" s="57"/>
      <c r="AC58" s="61"/>
      <c r="AD58" s="62"/>
      <c r="AE58" s="49"/>
      <c r="AF58" s="56"/>
      <c r="AG58" s="57"/>
      <c r="AH58" s="57"/>
      <c r="AI58" s="61"/>
      <c r="AJ58" s="61"/>
      <c r="AK58" s="62"/>
      <c r="AL58" s="55">
        <f t="shared" si="29"/>
        <v>43</v>
      </c>
    </row>
    <row r="59" spans="1:40" ht="30" customHeight="1" x14ac:dyDescent="0.3">
      <c r="A59" s="35" t="s">
        <v>95</v>
      </c>
      <c r="B59" s="46" t="s">
        <v>59</v>
      </c>
      <c r="C59" s="64"/>
      <c r="D59" s="65"/>
      <c r="E59" s="66"/>
      <c r="F59" s="66"/>
      <c r="G59" s="66"/>
      <c r="H59" s="66"/>
      <c r="I59" s="67"/>
      <c r="J59" s="64">
        <f t="shared" si="31"/>
        <v>0</v>
      </c>
      <c r="K59" s="68"/>
      <c r="L59" s="66">
        <v>60.5</v>
      </c>
      <c r="M59" s="69"/>
      <c r="N59" s="69"/>
      <c r="O59" s="61">
        <f t="shared" si="36"/>
        <v>60.5</v>
      </c>
      <c r="P59" s="67">
        <v>60.5</v>
      </c>
      <c r="Q59" s="64">
        <f t="shared" si="32"/>
        <v>0</v>
      </c>
      <c r="R59" s="70"/>
      <c r="S59" s="69"/>
      <c r="T59" s="69"/>
      <c r="U59" s="66"/>
      <c r="V59" s="66">
        <f t="shared" si="37"/>
        <v>0</v>
      </c>
      <c r="W59" s="71"/>
      <c r="X59" s="64">
        <f t="shared" si="33"/>
        <v>0</v>
      </c>
      <c r="Y59" s="68"/>
      <c r="Z59" s="69"/>
      <c r="AA59" s="69"/>
      <c r="AB59" s="69"/>
      <c r="AC59" s="66">
        <f t="shared" ref="AC59:AC88" si="40">SUM(Y59:AB59)</f>
        <v>0</v>
      </c>
      <c r="AD59" s="67"/>
      <c r="AE59" s="64">
        <f t="shared" si="34"/>
        <v>0</v>
      </c>
      <c r="AF59" s="68"/>
      <c r="AG59" s="69"/>
      <c r="AH59" s="69"/>
      <c r="AI59" s="66"/>
      <c r="AJ59" s="66">
        <f t="shared" ref="AJ59:AJ80" si="41">SUM(AF59:AI59)</f>
        <v>0</v>
      </c>
      <c r="AK59" s="67"/>
      <c r="AL59" s="55">
        <f t="shared" si="29"/>
        <v>60.5</v>
      </c>
    </row>
    <row r="60" spans="1:40" ht="31.2" customHeight="1" x14ac:dyDescent="0.3">
      <c r="A60" s="35" t="s">
        <v>96</v>
      </c>
      <c r="B60" s="46" t="s">
        <v>61</v>
      </c>
      <c r="C60" s="64"/>
      <c r="D60" s="65"/>
      <c r="E60" s="66"/>
      <c r="F60" s="66"/>
      <c r="G60" s="66"/>
      <c r="H60" s="66">
        <f t="shared" si="35"/>
        <v>0</v>
      </c>
      <c r="I60" s="67"/>
      <c r="J60" s="64">
        <f t="shared" si="31"/>
        <v>0</v>
      </c>
      <c r="K60" s="68"/>
      <c r="L60" s="69"/>
      <c r="M60" s="69"/>
      <c r="N60" s="69"/>
      <c r="O60" s="66">
        <f t="shared" si="36"/>
        <v>0</v>
      </c>
      <c r="P60" s="67"/>
      <c r="Q60" s="64">
        <f t="shared" si="32"/>
        <v>0</v>
      </c>
      <c r="R60" s="70"/>
      <c r="S60" s="66">
        <v>33.11</v>
      </c>
      <c r="T60" s="69"/>
      <c r="U60" s="66"/>
      <c r="V60" s="66">
        <f t="shared" si="37"/>
        <v>33.11</v>
      </c>
      <c r="W60" s="71">
        <v>33.11</v>
      </c>
      <c r="X60" s="64">
        <f t="shared" si="33"/>
        <v>0</v>
      </c>
      <c r="Y60" s="68"/>
      <c r="Z60" s="69"/>
      <c r="AA60" s="69"/>
      <c r="AB60" s="69"/>
      <c r="AC60" s="66">
        <f t="shared" si="40"/>
        <v>0</v>
      </c>
      <c r="AD60" s="67"/>
      <c r="AE60" s="64">
        <f t="shared" si="34"/>
        <v>0</v>
      </c>
      <c r="AF60" s="68"/>
      <c r="AG60" s="69"/>
      <c r="AH60" s="69"/>
      <c r="AI60" s="66"/>
      <c r="AJ60" s="66">
        <f t="shared" si="41"/>
        <v>0</v>
      </c>
      <c r="AK60" s="67"/>
      <c r="AL60" s="55">
        <f t="shared" si="29"/>
        <v>33.11</v>
      </c>
    </row>
    <row r="61" spans="1:40" ht="29.25" customHeight="1" x14ac:dyDescent="0.3">
      <c r="A61" s="35" t="s">
        <v>97</v>
      </c>
      <c r="B61" s="46" t="s">
        <v>63</v>
      </c>
      <c r="C61" s="64"/>
      <c r="D61" s="65"/>
      <c r="E61" s="66"/>
      <c r="F61" s="66">
        <v>53</v>
      </c>
      <c r="G61" s="66"/>
      <c r="H61" s="66">
        <f t="shared" si="35"/>
        <v>53</v>
      </c>
      <c r="I61" s="67">
        <v>53</v>
      </c>
      <c r="J61" s="64">
        <f t="shared" si="31"/>
        <v>0</v>
      </c>
      <c r="K61" s="68"/>
      <c r="L61" s="69"/>
      <c r="M61" s="69"/>
      <c r="N61" s="69"/>
      <c r="O61" s="66">
        <f t="shared" si="36"/>
        <v>0</v>
      </c>
      <c r="P61" s="67"/>
      <c r="Q61" s="64">
        <f t="shared" si="32"/>
        <v>0</v>
      </c>
      <c r="R61" s="70"/>
      <c r="S61" s="69"/>
      <c r="T61" s="69"/>
      <c r="U61" s="66"/>
      <c r="V61" s="66">
        <f t="shared" si="37"/>
        <v>0</v>
      </c>
      <c r="W61" s="71"/>
      <c r="X61" s="64">
        <f t="shared" si="33"/>
        <v>0</v>
      </c>
      <c r="Y61" s="68"/>
      <c r="Z61" s="69"/>
      <c r="AA61" s="69"/>
      <c r="AB61" s="69"/>
      <c r="AC61" s="66">
        <f t="shared" si="40"/>
        <v>0</v>
      </c>
      <c r="AD61" s="67"/>
      <c r="AE61" s="64">
        <f t="shared" si="34"/>
        <v>0</v>
      </c>
      <c r="AF61" s="68"/>
      <c r="AG61" s="69"/>
      <c r="AH61" s="69"/>
      <c r="AI61" s="66"/>
      <c r="AJ61" s="66">
        <f t="shared" si="41"/>
        <v>0</v>
      </c>
      <c r="AK61" s="67"/>
      <c r="AL61" s="55">
        <f t="shared" si="29"/>
        <v>53</v>
      </c>
    </row>
    <row r="62" spans="1:40" ht="23.4" customHeight="1" x14ac:dyDescent="0.3">
      <c r="A62" s="35" t="s">
        <v>98</v>
      </c>
      <c r="B62" s="46" t="s">
        <v>52</v>
      </c>
      <c r="C62" s="64"/>
      <c r="D62" s="65"/>
      <c r="E62" s="66"/>
      <c r="F62" s="66"/>
      <c r="G62" s="66"/>
      <c r="H62" s="66">
        <f t="shared" si="35"/>
        <v>0</v>
      </c>
      <c r="I62" s="67"/>
      <c r="J62" s="64">
        <f t="shared" si="31"/>
        <v>0</v>
      </c>
      <c r="K62" s="68"/>
      <c r="L62" s="69"/>
      <c r="M62" s="69"/>
      <c r="N62" s="66">
        <v>90</v>
      </c>
      <c r="O62" s="66">
        <f t="shared" si="36"/>
        <v>90</v>
      </c>
      <c r="P62" s="67">
        <v>90</v>
      </c>
      <c r="Q62" s="64">
        <f t="shared" si="32"/>
        <v>0</v>
      </c>
      <c r="R62" s="70"/>
      <c r="S62" s="69"/>
      <c r="T62" s="69"/>
      <c r="U62" s="66"/>
      <c r="V62" s="66">
        <f t="shared" si="37"/>
        <v>0</v>
      </c>
      <c r="W62" s="71"/>
      <c r="X62" s="64">
        <f t="shared" si="33"/>
        <v>0</v>
      </c>
      <c r="Y62" s="68"/>
      <c r="Z62" s="69"/>
      <c r="AA62" s="69"/>
      <c r="AB62" s="69"/>
      <c r="AC62" s="66">
        <f t="shared" si="40"/>
        <v>0</v>
      </c>
      <c r="AD62" s="67"/>
      <c r="AE62" s="64">
        <f t="shared" si="34"/>
        <v>0</v>
      </c>
      <c r="AF62" s="68"/>
      <c r="AG62" s="69"/>
      <c r="AH62" s="69"/>
      <c r="AI62" s="66"/>
      <c r="AJ62" s="66">
        <f t="shared" si="41"/>
        <v>0</v>
      </c>
      <c r="AK62" s="67"/>
      <c r="AL62" s="55">
        <f t="shared" si="29"/>
        <v>90</v>
      </c>
    </row>
    <row r="63" spans="1:40" ht="24.6" customHeight="1" x14ac:dyDescent="0.3">
      <c r="A63" s="35" t="s">
        <v>99</v>
      </c>
      <c r="B63" s="46" t="s">
        <v>65</v>
      </c>
      <c r="C63" s="64"/>
      <c r="D63" s="65"/>
      <c r="E63" s="66"/>
      <c r="F63" s="66"/>
      <c r="G63" s="66">
        <v>21.22</v>
      </c>
      <c r="H63" s="66">
        <f t="shared" si="35"/>
        <v>21.22</v>
      </c>
      <c r="I63" s="67">
        <v>21.22</v>
      </c>
      <c r="J63" s="64">
        <f t="shared" si="31"/>
        <v>0</v>
      </c>
      <c r="K63" s="68"/>
      <c r="L63" s="69"/>
      <c r="M63" s="69"/>
      <c r="N63" s="69"/>
      <c r="O63" s="66">
        <f t="shared" si="36"/>
        <v>0</v>
      </c>
      <c r="P63" s="67"/>
      <c r="Q63" s="64">
        <f t="shared" si="32"/>
        <v>0</v>
      </c>
      <c r="R63" s="70"/>
      <c r="S63" s="69"/>
      <c r="T63" s="69"/>
      <c r="U63" s="66"/>
      <c r="V63" s="66">
        <f t="shared" si="37"/>
        <v>0</v>
      </c>
      <c r="W63" s="71"/>
      <c r="X63" s="64">
        <f t="shared" si="33"/>
        <v>0</v>
      </c>
      <c r="Y63" s="68"/>
      <c r="Z63" s="69"/>
      <c r="AA63" s="69"/>
      <c r="AB63" s="69"/>
      <c r="AC63" s="66">
        <f t="shared" si="40"/>
        <v>0</v>
      </c>
      <c r="AD63" s="67"/>
      <c r="AE63" s="64">
        <f t="shared" si="34"/>
        <v>0</v>
      </c>
      <c r="AF63" s="68"/>
      <c r="AG63" s="69"/>
      <c r="AH63" s="69"/>
      <c r="AI63" s="66"/>
      <c r="AJ63" s="66">
        <f t="shared" si="41"/>
        <v>0</v>
      </c>
      <c r="AK63" s="67"/>
      <c r="AL63" s="55">
        <f t="shared" si="29"/>
        <v>21.22</v>
      </c>
    </row>
    <row r="64" spans="1:40" ht="31.2" customHeight="1" x14ac:dyDescent="0.3">
      <c r="A64" s="35" t="s">
        <v>100</v>
      </c>
      <c r="B64" s="46" t="s">
        <v>101</v>
      </c>
      <c r="C64" s="64"/>
      <c r="D64" s="65"/>
      <c r="E64" s="66"/>
      <c r="F64" s="66"/>
      <c r="G64" s="66"/>
      <c r="H64" s="66">
        <f t="shared" si="35"/>
        <v>0</v>
      </c>
      <c r="I64" s="67"/>
      <c r="J64" s="64">
        <f t="shared" si="31"/>
        <v>0</v>
      </c>
      <c r="K64" s="68"/>
      <c r="L64" s="69"/>
      <c r="M64" s="69"/>
      <c r="N64" s="69"/>
      <c r="O64" s="66">
        <f t="shared" si="36"/>
        <v>0</v>
      </c>
      <c r="P64" s="67"/>
      <c r="Q64" s="64">
        <f t="shared" si="32"/>
        <v>0</v>
      </c>
      <c r="R64" s="70"/>
      <c r="S64" s="69"/>
      <c r="T64" s="69"/>
      <c r="U64" s="66">
        <v>23</v>
      </c>
      <c r="V64" s="66">
        <f t="shared" si="37"/>
        <v>23</v>
      </c>
      <c r="W64" s="71">
        <v>23</v>
      </c>
      <c r="X64" s="64">
        <f t="shared" si="33"/>
        <v>0</v>
      </c>
      <c r="Y64" s="68"/>
      <c r="Z64" s="69"/>
      <c r="AA64" s="69"/>
      <c r="AB64" s="69"/>
      <c r="AC64" s="66">
        <f t="shared" si="40"/>
        <v>0</v>
      </c>
      <c r="AD64" s="67"/>
      <c r="AE64" s="64">
        <f t="shared" si="34"/>
        <v>0</v>
      </c>
      <c r="AF64" s="68"/>
      <c r="AG64" s="69"/>
      <c r="AH64" s="69"/>
      <c r="AI64" s="66"/>
      <c r="AJ64" s="66">
        <f t="shared" si="41"/>
        <v>0</v>
      </c>
      <c r="AK64" s="67"/>
      <c r="AL64" s="55">
        <f t="shared" si="29"/>
        <v>23</v>
      </c>
    </row>
    <row r="65" spans="1:38" ht="31.5" customHeight="1" x14ac:dyDescent="0.3">
      <c r="A65" s="72" t="s">
        <v>102</v>
      </c>
      <c r="B65" s="73" t="s">
        <v>67</v>
      </c>
      <c r="C65" s="64"/>
      <c r="D65" s="65"/>
      <c r="E65" s="66"/>
      <c r="F65" s="66"/>
      <c r="G65" s="66"/>
      <c r="H65" s="66">
        <f t="shared" si="35"/>
        <v>0</v>
      </c>
      <c r="I65" s="67">
        <v>0</v>
      </c>
      <c r="J65" s="64">
        <f t="shared" si="31"/>
        <v>0</v>
      </c>
      <c r="K65" s="68"/>
      <c r="L65" s="69"/>
      <c r="M65" s="66"/>
      <c r="N65" s="66"/>
      <c r="O65" s="66">
        <f t="shared" si="36"/>
        <v>0</v>
      </c>
      <c r="P65" s="67"/>
      <c r="Q65" s="64">
        <f t="shared" si="32"/>
        <v>0</v>
      </c>
      <c r="R65" s="70"/>
      <c r="S65" s="69"/>
      <c r="T65" s="66">
        <v>148.13</v>
      </c>
      <c r="U65" s="66"/>
      <c r="V65" s="66">
        <f t="shared" si="37"/>
        <v>148.13</v>
      </c>
      <c r="W65" s="71">
        <v>148.13</v>
      </c>
      <c r="X65" s="64">
        <f t="shared" si="33"/>
        <v>0</v>
      </c>
      <c r="Y65" s="68"/>
      <c r="Z65" s="69"/>
      <c r="AA65" s="66"/>
      <c r="AB65" s="66"/>
      <c r="AC65" s="66">
        <f t="shared" si="40"/>
        <v>0</v>
      </c>
      <c r="AD65" s="67"/>
      <c r="AE65" s="64">
        <f t="shared" si="34"/>
        <v>0</v>
      </c>
      <c r="AF65" s="68"/>
      <c r="AG65" s="69"/>
      <c r="AH65" s="69"/>
      <c r="AI65" s="66"/>
      <c r="AJ65" s="66">
        <f t="shared" si="41"/>
        <v>0</v>
      </c>
      <c r="AK65" s="67"/>
      <c r="AL65" s="55">
        <f t="shared" si="29"/>
        <v>148.13</v>
      </c>
    </row>
    <row r="66" spans="1:38" ht="81" customHeight="1" x14ac:dyDescent="0.3">
      <c r="A66" s="35" t="s">
        <v>103</v>
      </c>
      <c r="B66" s="45" t="s">
        <v>104</v>
      </c>
      <c r="C66" s="74"/>
      <c r="D66" s="75"/>
      <c r="E66" s="76"/>
      <c r="F66" s="76"/>
      <c r="G66" s="66">
        <v>10</v>
      </c>
      <c r="H66" s="66">
        <f t="shared" si="35"/>
        <v>10</v>
      </c>
      <c r="I66" s="67">
        <v>10</v>
      </c>
      <c r="J66" s="64">
        <f t="shared" si="31"/>
        <v>0</v>
      </c>
      <c r="K66" s="68"/>
      <c r="L66" s="66">
        <v>10</v>
      </c>
      <c r="M66" s="66">
        <v>10</v>
      </c>
      <c r="N66" s="66"/>
      <c r="O66" s="66">
        <f t="shared" si="36"/>
        <v>20</v>
      </c>
      <c r="P66" s="67">
        <v>20</v>
      </c>
      <c r="Q66" s="64">
        <f t="shared" si="32"/>
        <v>0</v>
      </c>
      <c r="R66" s="70"/>
      <c r="S66" s="66">
        <v>10</v>
      </c>
      <c r="T66" s="66">
        <v>10</v>
      </c>
      <c r="U66" s="66"/>
      <c r="V66" s="66">
        <f t="shared" si="37"/>
        <v>20</v>
      </c>
      <c r="W66" s="71">
        <v>20</v>
      </c>
      <c r="X66" s="64">
        <f t="shared" si="33"/>
        <v>0</v>
      </c>
      <c r="Y66" s="68"/>
      <c r="Z66" s="69"/>
      <c r="AA66" s="69"/>
      <c r="AB66" s="66"/>
      <c r="AC66" s="66">
        <f t="shared" si="40"/>
        <v>0</v>
      </c>
      <c r="AD66" s="67"/>
      <c r="AE66" s="64">
        <f t="shared" si="34"/>
        <v>0</v>
      </c>
      <c r="AF66" s="68"/>
      <c r="AG66" s="69"/>
      <c r="AH66" s="69"/>
      <c r="AI66" s="66"/>
      <c r="AJ66" s="66">
        <f t="shared" si="41"/>
        <v>0</v>
      </c>
      <c r="AK66" s="67"/>
      <c r="AL66" s="55">
        <f t="shared" si="29"/>
        <v>50</v>
      </c>
    </row>
    <row r="67" spans="1:38" ht="50.25" customHeight="1" x14ac:dyDescent="0.3">
      <c r="A67" s="35" t="s">
        <v>105</v>
      </c>
      <c r="B67" s="46" t="s">
        <v>69</v>
      </c>
      <c r="C67" s="74"/>
      <c r="D67" s="75"/>
      <c r="E67" s="76"/>
      <c r="F67" s="76"/>
      <c r="G67" s="66"/>
      <c r="H67" s="66">
        <f t="shared" si="35"/>
        <v>0</v>
      </c>
      <c r="I67" s="67"/>
      <c r="J67" s="64">
        <f t="shared" si="31"/>
        <v>0</v>
      </c>
      <c r="K67" s="68"/>
      <c r="L67" s="69"/>
      <c r="M67" s="66">
        <v>150</v>
      </c>
      <c r="N67" s="69"/>
      <c r="O67" s="66">
        <f t="shared" si="36"/>
        <v>150</v>
      </c>
      <c r="P67" s="67">
        <v>150</v>
      </c>
      <c r="Q67" s="64">
        <f t="shared" si="32"/>
        <v>0</v>
      </c>
      <c r="R67" s="70"/>
      <c r="S67" s="69"/>
      <c r="T67" s="69"/>
      <c r="U67" s="66"/>
      <c r="V67" s="66">
        <f t="shared" si="37"/>
        <v>0</v>
      </c>
      <c r="W67" s="71"/>
      <c r="X67" s="64">
        <f t="shared" si="33"/>
        <v>0</v>
      </c>
      <c r="Y67" s="68"/>
      <c r="Z67" s="69"/>
      <c r="AA67" s="66"/>
      <c r="AB67" s="69"/>
      <c r="AC67" s="66">
        <f t="shared" si="40"/>
        <v>0</v>
      </c>
      <c r="AD67" s="67"/>
      <c r="AE67" s="64">
        <f t="shared" si="34"/>
        <v>0</v>
      </c>
      <c r="AF67" s="68"/>
      <c r="AG67" s="69"/>
      <c r="AH67" s="69"/>
      <c r="AI67" s="66"/>
      <c r="AJ67" s="66">
        <f t="shared" si="41"/>
        <v>0</v>
      </c>
      <c r="AK67" s="67"/>
      <c r="AL67" s="55">
        <f t="shared" si="29"/>
        <v>150</v>
      </c>
    </row>
    <row r="68" spans="1:38" ht="40.5" customHeight="1" x14ac:dyDescent="0.3">
      <c r="A68" s="35" t="s">
        <v>106</v>
      </c>
      <c r="B68" s="77" t="s">
        <v>71</v>
      </c>
      <c r="C68" s="74"/>
      <c r="D68" s="75"/>
      <c r="E68" s="76"/>
      <c r="F68" s="76"/>
      <c r="G68" s="66"/>
      <c r="H68" s="66">
        <f t="shared" si="35"/>
        <v>0</v>
      </c>
      <c r="I68" s="67"/>
      <c r="J68" s="64">
        <f t="shared" si="31"/>
        <v>0</v>
      </c>
      <c r="K68" s="68"/>
      <c r="L68" s="69"/>
      <c r="M68" s="69"/>
      <c r="N68" s="66">
        <v>148.30000000000001</v>
      </c>
      <c r="O68" s="66">
        <f t="shared" si="36"/>
        <v>148.30000000000001</v>
      </c>
      <c r="P68" s="67">
        <v>148.30000000000001</v>
      </c>
      <c r="Q68" s="64">
        <f t="shared" si="32"/>
        <v>0</v>
      </c>
      <c r="R68" s="70"/>
      <c r="S68" s="69"/>
      <c r="T68" s="66"/>
      <c r="U68" s="66"/>
      <c r="V68" s="66">
        <f t="shared" si="37"/>
        <v>0</v>
      </c>
      <c r="W68" s="71"/>
      <c r="X68" s="64">
        <f t="shared" si="33"/>
        <v>0</v>
      </c>
      <c r="Y68" s="68"/>
      <c r="Z68" s="69"/>
      <c r="AA68" s="69"/>
      <c r="AB68" s="66"/>
      <c r="AC68" s="66">
        <f t="shared" si="40"/>
        <v>0</v>
      </c>
      <c r="AD68" s="67"/>
      <c r="AE68" s="64">
        <f t="shared" si="34"/>
        <v>0</v>
      </c>
      <c r="AF68" s="68"/>
      <c r="AG68" s="69"/>
      <c r="AH68" s="66"/>
      <c r="AI68" s="66"/>
      <c r="AJ68" s="66">
        <f t="shared" si="41"/>
        <v>0</v>
      </c>
      <c r="AK68" s="67"/>
      <c r="AL68" s="55">
        <f t="shared" si="29"/>
        <v>148.30000000000001</v>
      </c>
    </row>
    <row r="69" spans="1:38" ht="19.5" customHeight="1" x14ac:dyDescent="0.3">
      <c r="A69" s="35" t="s">
        <v>107</v>
      </c>
      <c r="B69" s="47" t="s">
        <v>55</v>
      </c>
      <c r="C69" s="64"/>
      <c r="D69" s="65"/>
      <c r="E69" s="66"/>
      <c r="F69" s="66"/>
      <c r="G69" s="66"/>
      <c r="H69" s="66">
        <f t="shared" si="35"/>
        <v>0</v>
      </c>
      <c r="I69" s="67"/>
      <c r="J69" s="64">
        <f t="shared" si="31"/>
        <v>0</v>
      </c>
      <c r="K69" s="68"/>
      <c r="L69" s="69"/>
      <c r="M69" s="69"/>
      <c r="N69" s="66">
        <v>95</v>
      </c>
      <c r="O69" s="66">
        <f t="shared" si="36"/>
        <v>95</v>
      </c>
      <c r="P69" s="67">
        <v>95</v>
      </c>
      <c r="Q69" s="64">
        <f t="shared" si="32"/>
        <v>0</v>
      </c>
      <c r="R69" s="70"/>
      <c r="S69" s="69"/>
      <c r="T69" s="69"/>
      <c r="U69" s="66"/>
      <c r="V69" s="66">
        <f t="shared" si="37"/>
        <v>0</v>
      </c>
      <c r="W69" s="71"/>
      <c r="X69" s="64">
        <f t="shared" si="33"/>
        <v>0</v>
      </c>
      <c r="Y69" s="68"/>
      <c r="Z69" s="69"/>
      <c r="AA69" s="69"/>
      <c r="AB69" s="69"/>
      <c r="AC69" s="66">
        <f t="shared" si="40"/>
        <v>0</v>
      </c>
      <c r="AD69" s="67"/>
      <c r="AE69" s="64">
        <f t="shared" si="34"/>
        <v>0</v>
      </c>
      <c r="AF69" s="68"/>
      <c r="AG69" s="69"/>
      <c r="AH69" s="69"/>
      <c r="AI69" s="66"/>
      <c r="AJ69" s="66">
        <f t="shared" si="41"/>
        <v>0</v>
      </c>
      <c r="AK69" s="67"/>
      <c r="AL69" s="55">
        <f t="shared" si="29"/>
        <v>95</v>
      </c>
    </row>
    <row r="70" spans="1:38" ht="22.5" customHeight="1" x14ac:dyDescent="0.3">
      <c r="A70" s="35" t="s">
        <v>108</v>
      </c>
      <c r="B70" s="44" t="str">
        <f>[2]vandens!B26</f>
        <v>Raguviškių vandens gerinimo įrenginiai</v>
      </c>
      <c r="C70" s="64">
        <f>[2]vandens!C26</f>
        <v>0</v>
      </c>
      <c r="D70" s="65">
        <f>[2]vandens!D26</f>
        <v>0</v>
      </c>
      <c r="E70" s="66">
        <f>[2]vandens!E26</f>
        <v>0</v>
      </c>
      <c r="F70" s="66">
        <f>[2]vandens!F26</f>
        <v>0</v>
      </c>
      <c r="G70" s="66">
        <v>0</v>
      </c>
      <c r="H70" s="66">
        <f t="shared" si="35"/>
        <v>0</v>
      </c>
      <c r="I70" s="67"/>
      <c r="J70" s="64">
        <f t="shared" si="31"/>
        <v>0</v>
      </c>
      <c r="K70" s="65">
        <f>[2]vandens!K26</f>
        <v>0</v>
      </c>
      <c r="L70" s="66">
        <f>[2]vandens!L26</f>
        <v>0</v>
      </c>
      <c r="M70" s="66">
        <f>[2]vandens!M26</f>
        <v>0</v>
      </c>
      <c r="N70" s="66">
        <v>290</v>
      </c>
      <c r="O70" s="66">
        <f t="shared" si="36"/>
        <v>290</v>
      </c>
      <c r="P70" s="67">
        <v>290</v>
      </c>
      <c r="Q70" s="64">
        <f t="shared" si="32"/>
        <v>0</v>
      </c>
      <c r="R70" s="78">
        <f>[2]vandens!R26</f>
        <v>0</v>
      </c>
      <c r="S70" s="66">
        <f>[2]vandens!S26</f>
        <v>0</v>
      </c>
      <c r="T70" s="66">
        <f>[2]vandens!T26</f>
        <v>0</v>
      </c>
      <c r="U70" s="66">
        <f>[2]vandens!U26</f>
        <v>0</v>
      </c>
      <c r="V70" s="66">
        <f>[2]vandens!V26</f>
        <v>0</v>
      </c>
      <c r="W70" s="71">
        <f>[2]vandens!W26</f>
        <v>0</v>
      </c>
      <c r="X70" s="64">
        <f t="shared" si="33"/>
        <v>0</v>
      </c>
      <c r="Y70" s="65"/>
      <c r="Z70" s="66"/>
      <c r="AA70" s="66"/>
      <c r="AB70" s="66"/>
      <c r="AC70" s="66">
        <f t="shared" si="40"/>
        <v>0</v>
      </c>
      <c r="AD70" s="67"/>
      <c r="AE70" s="64">
        <f t="shared" si="34"/>
        <v>0</v>
      </c>
      <c r="AF70" s="65">
        <v>0</v>
      </c>
      <c r="AG70" s="66">
        <v>0</v>
      </c>
      <c r="AH70" s="66">
        <v>0</v>
      </c>
      <c r="AI70" s="66">
        <v>0</v>
      </c>
      <c r="AJ70" s="66">
        <f t="shared" si="41"/>
        <v>0</v>
      </c>
      <c r="AK70" s="67">
        <v>0</v>
      </c>
      <c r="AL70" s="55">
        <f t="shared" si="29"/>
        <v>290</v>
      </c>
    </row>
    <row r="71" spans="1:38" ht="22.5" customHeight="1" x14ac:dyDescent="0.3">
      <c r="A71" s="35" t="s">
        <v>109</v>
      </c>
      <c r="B71" s="44" t="str">
        <f>[2]vandens!B27</f>
        <v>Leliūnų vandens gerinimo įrenginiai</v>
      </c>
      <c r="C71" s="64">
        <f>[2]vandens!C27</f>
        <v>0</v>
      </c>
      <c r="D71" s="65">
        <f>[2]vandens!D27</f>
        <v>0</v>
      </c>
      <c r="E71" s="66">
        <f>[2]vandens!E27</f>
        <v>0</v>
      </c>
      <c r="F71" s="66">
        <f>[2]vandens!F27</f>
        <v>0</v>
      </c>
      <c r="G71" s="66">
        <v>0</v>
      </c>
      <c r="H71" s="66">
        <f t="shared" si="35"/>
        <v>0</v>
      </c>
      <c r="I71" s="67"/>
      <c r="J71" s="64">
        <f t="shared" si="31"/>
        <v>0</v>
      </c>
      <c r="K71" s="65">
        <f>[2]vandens!K27</f>
        <v>0</v>
      </c>
      <c r="L71" s="66">
        <f>[2]vandens!L27</f>
        <v>0</v>
      </c>
      <c r="M71" s="66">
        <f>[2]vandens!M27</f>
        <v>0</v>
      </c>
      <c r="N71" s="66">
        <v>285.60000000000002</v>
      </c>
      <c r="O71" s="66">
        <f t="shared" si="36"/>
        <v>285.60000000000002</v>
      </c>
      <c r="P71" s="67">
        <v>285.60000000000002</v>
      </c>
      <c r="Q71" s="64">
        <f t="shared" si="32"/>
        <v>0</v>
      </c>
      <c r="R71" s="78">
        <f>[2]vandens!R27</f>
        <v>0</v>
      </c>
      <c r="S71" s="66">
        <f>[2]vandens!S27</f>
        <v>0</v>
      </c>
      <c r="T71" s="66">
        <f>[2]vandens!T27</f>
        <v>0</v>
      </c>
      <c r="U71" s="66">
        <f>[2]vandens!U27</f>
        <v>0</v>
      </c>
      <c r="V71" s="66">
        <f>[2]vandens!V27</f>
        <v>0</v>
      </c>
      <c r="W71" s="71">
        <f>[2]vandens!W27</f>
        <v>0</v>
      </c>
      <c r="X71" s="64">
        <f t="shared" si="33"/>
        <v>0</v>
      </c>
      <c r="Y71" s="65"/>
      <c r="Z71" s="66"/>
      <c r="AA71" s="66"/>
      <c r="AB71" s="66"/>
      <c r="AC71" s="66">
        <f t="shared" si="40"/>
        <v>0</v>
      </c>
      <c r="AD71" s="67"/>
      <c r="AE71" s="64">
        <f t="shared" si="34"/>
        <v>0</v>
      </c>
      <c r="AF71" s="65">
        <v>0</v>
      </c>
      <c r="AG71" s="66">
        <v>0</v>
      </c>
      <c r="AH71" s="66">
        <v>0</v>
      </c>
      <c r="AI71" s="66">
        <v>0</v>
      </c>
      <c r="AJ71" s="66">
        <f t="shared" si="41"/>
        <v>0</v>
      </c>
      <c r="AK71" s="67">
        <v>0</v>
      </c>
      <c r="AL71" s="55">
        <f t="shared" si="29"/>
        <v>285.60000000000002</v>
      </c>
    </row>
    <row r="72" spans="1:38" ht="22.5" customHeight="1" x14ac:dyDescent="0.3">
      <c r="A72" s="35" t="s">
        <v>110</v>
      </c>
      <c r="B72" s="44" t="str">
        <f>[2]vandens!B28</f>
        <v>Juodupėnų vandens gerinimo įrenginiai</v>
      </c>
      <c r="C72" s="64">
        <f>[2]vandens!C28</f>
        <v>0</v>
      </c>
      <c r="D72" s="65">
        <f>[2]vandens!D28</f>
        <v>0</v>
      </c>
      <c r="E72" s="66">
        <f>[2]vandens!E28</f>
        <v>0</v>
      </c>
      <c r="F72" s="66">
        <f>[2]vandens!F28</f>
        <v>0</v>
      </c>
      <c r="G72" s="66">
        <f>[2]vandens!G28</f>
        <v>0</v>
      </c>
      <c r="H72" s="66">
        <f t="shared" si="35"/>
        <v>0</v>
      </c>
      <c r="I72" s="67"/>
      <c r="J72" s="64">
        <f t="shared" si="31"/>
        <v>0</v>
      </c>
      <c r="K72" s="65">
        <f>[2]vandens!K28</f>
        <v>0</v>
      </c>
      <c r="L72" s="66">
        <f>[2]vandens!L28</f>
        <v>0</v>
      </c>
      <c r="M72" s="66">
        <v>0</v>
      </c>
      <c r="N72" s="66">
        <f>[2]vandens!N28</f>
        <v>0</v>
      </c>
      <c r="O72" s="66">
        <f t="shared" si="36"/>
        <v>0</v>
      </c>
      <c r="P72" s="67"/>
      <c r="Q72" s="64">
        <f t="shared" si="32"/>
        <v>0</v>
      </c>
      <c r="R72" s="78">
        <f>[2]vandens!R28</f>
        <v>0</v>
      </c>
      <c r="S72" s="66">
        <f>[2]vandens!S28</f>
        <v>0</v>
      </c>
      <c r="T72" s="66">
        <v>290</v>
      </c>
      <c r="U72" s="66">
        <f>[2]vandens!U28</f>
        <v>0</v>
      </c>
      <c r="V72" s="66">
        <f>SUM(R72:U72)</f>
        <v>290</v>
      </c>
      <c r="W72" s="71">
        <v>290</v>
      </c>
      <c r="X72" s="64">
        <f t="shared" si="33"/>
        <v>0</v>
      </c>
      <c r="Y72" s="65"/>
      <c r="Z72" s="66"/>
      <c r="AA72" s="66"/>
      <c r="AB72" s="66"/>
      <c r="AC72" s="66">
        <f t="shared" si="40"/>
        <v>0</v>
      </c>
      <c r="AD72" s="67"/>
      <c r="AE72" s="64">
        <f t="shared" si="34"/>
        <v>0</v>
      </c>
      <c r="AF72" s="65">
        <v>0</v>
      </c>
      <c r="AG72" s="66">
        <v>0</v>
      </c>
      <c r="AH72" s="66">
        <v>0</v>
      </c>
      <c r="AI72" s="66">
        <v>0</v>
      </c>
      <c r="AJ72" s="66">
        <f t="shared" si="41"/>
        <v>0</v>
      </c>
      <c r="AK72" s="67">
        <v>0</v>
      </c>
      <c r="AL72" s="55">
        <f t="shared" si="29"/>
        <v>290</v>
      </c>
    </row>
    <row r="73" spans="1:38" ht="22.5" customHeight="1" x14ac:dyDescent="0.3">
      <c r="A73" s="35" t="s">
        <v>111</v>
      </c>
      <c r="B73" s="44" t="str">
        <f>[2]vandens!B29</f>
        <v>Laukžemės vandens gerinimo įrenginiai</v>
      </c>
      <c r="C73" s="64">
        <f>[2]vandens!C29</f>
        <v>0</v>
      </c>
      <c r="D73" s="65">
        <f>[2]vandens!D29</f>
        <v>0</v>
      </c>
      <c r="E73" s="66">
        <f>[2]vandens!E29</f>
        <v>0</v>
      </c>
      <c r="F73" s="66">
        <f>[2]vandens!F29</f>
        <v>0</v>
      </c>
      <c r="G73" s="66">
        <f>[2]vandens!G29</f>
        <v>0</v>
      </c>
      <c r="H73" s="66">
        <f t="shared" si="35"/>
        <v>0</v>
      </c>
      <c r="I73" s="67"/>
      <c r="J73" s="64">
        <f t="shared" si="31"/>
        <v>0</v>
      </c>
      <c r="K73" s="65">
        <f>[2]vandens!K29</f>
        <v>0</v>
      </c>
      <c r="L73" s="66">
        <f>[2]vandens!L29</f>
        <v>0</v>
      </c>
      <c r="M73" s="66">
        <f>[2]vandens!M29</f>
        <v>0</v>
      </c>
      <c r="N73" s="66">
        <f>[2]vandens!N29</f>
        <v>0</v>
      </c>
      <c r="O73" s="66">
        <f t="shared" si="36"/>
        <v>0</v>
      </c>
      <c r="P73" s="67"/>
      <c r="Q73" s="64">
        <f t="shared" si="32"/>
        <v>0</v>
      </c>
      <c r="R73" s="78">
        <f>[2]vandens!R29</f>
        <v>0</v>
      </c>
      <c r="S73" s="66">
        <f>[2]vandens!S29</f>
        <v>0</v>
      </c>
      <c r="T73" s="66">
        <f>[2]vandens!T29</f>
        <v>295.89999999999998</v>
      </c>
      <c r="U73" s="66">
        <f>[2]vandens!U29</f>
        <v>0</v>
      </c>
      <c r="V73" s="66">
        <f>[2]vandens!V29</f>
        <v>295.89999999999998</v>
      </c>
      <c r="W73" s="71">
        <f>[2]vandens!W29</f>
        <v>295.89999999999998</v>
      </c>
      <c r="X73" s="64">
        <f t="shared" si="33"/>
        <v>0</v>
      </c>
      <c r="Y73" s="65">
        <v>0</v>
      </c>
      <c r="Z73" s="66">
        <v>0</v>
      </c>
      <c r="AA73" s="66">
        <v>0</v>
      </c>
      <c r="AB73" s="66">
        <v>0</v>
      </c>
      <c r="AC73" s="66">
        <v>0</v>
      </c>
      <c r="AD73" s="67"/>
      <c r="AE73" s="64">
        <f t="shared" si="34"/>
        <v>0</v>
      </c>
      <c r="AF73" s="65">
        <v>0</v>
      </c>
      <c r="AG73" s="66">
        <v>0</v>
      </c>
      <c r="AH73" s="66">
        <v>0</v>
      </c>
      <c r="AI73" s="66">
        <v>0</v>
      </c>
      <c r="AJ73" s="66">
        <f t="shared" si="41"/>
        <v>0</v>
      </c>
      <c r="AK73" s="67">
        <v>0</v>
      </c>
      <c r="AL73" s="55">
        <f t="shared" si="29"/>
        <v>295.89999999999998</v>
      </c>
    </row>
    <row r="74" spans="1:38" ht="22.5" customHeight="1" x14ac:dyDescent="0.3">
      <c r="A74" s="35" t="s">
        <v>112</v>
      </c>
      <c r="B74" s="44" t="s">
        <v>40</v>
      </c>
      <c r="C74" s="64">
        <v>79.28</v>
      </c>
      <c r="D74" s="65"/>
      <c r="E74" s="65"/>
      <c r="F74" s="65"/>
      <c r="G74" s="65"/>
      <c r="H74" s="66">
        <f>SUM(D74:G74)</f>
        <v>0</v>
      </c>
      <c r="I74" s="67"/>
      <c r="J74" s="64">
        <f>C74+H74-I74</f>
        <v>79.28</v>
      </c>
      <c r="K74" s="65"/>
      <c r="L74" s="65"/>
      <c r="M74" s="65"/>
      <c r="N74" s="65"/>
      <c r="O74" s="66">
        <f t="shared" ref="O74:O75" si="42">SUM(K74:N74)</f>
        <v>0</v>
      </c>
      <c r="P74" s="67">
        <v>79.28</v>
      </c>
      <c r="Q74" s="64">
        <f t="shared" si="32"/>
        <v>0</v>
      </c>
      <c r="R74" s="78"/>
      <c r="S74" s="65"/>
      <c r="T74" s="65"/>
      <c r="U74" s="65"/>
      <c r="V74" s="66">
        <f t="shared" ref="V74:V88" si="43">SUM(R74:U74)</f>
        <v>0</v>
      </c>
      <c r="W74" s="71"/>
      <c r="X74" s="64">
        <f t="shared" si="33"/>
        <v>0</v>
      </c>
      <c r="Y74" s="65"/>
      <c r="Z74" s="65"/>
      <c r="AA74" s="65"/>
      <c r="AB74" s="65"/>
      <c r="AC74" s="66">
        <f t="shared" si="40"/>
        <v>0</v>
      </c>
      <c r="AD74" s="67"/>
      <c r="AE74" s="64">
        <f t="shared" si="34"/>
        <v>0</v>
      </c>
      <c r="AF74" s="65"/>
      <c r="AG74" s="65"/>
      <c r="AH74" s="65"/>
      <c r="AI74" s="65"/>
      <c r="AJ74" s="66">
        <f t="shared" si="41"/>
        <v>0</v>
      </c>
      <c r="AK74" s="67"/>
      <c r="AL74" s="55">
        <f>H74+O74+V74+AC74+AJ74</f>
        <v>0</v>
      </c>
    </row>
    <row r="75" spans="1:38" ht="32.25" customHeight="1" x14ac:dyDescent="0.3">
      <c r="A75" s="35" t="s">
        <v>113</v>
      </c>
      <c r="B75" s="45" t="s">
        <v>114</v>
      </c>
      <c r="C75" s="64"/>
      <c r="D75" s="65"/>
      <c r="E75" s="65"/>
      <c r="F75" s="65"/>
      <c r="G75" s="65"/>
      <c r="H75" s="66">
        <f>SUM(D75:G75)</f>
        <v>0</v>
      </c>
      <c r="I75" s="67"/>
      <c r="J75" s="64">
        <f>C75+H75-I75</f>
        <v>0</v>
      </c>
      <c r="K75" s="65"/>
      <c r="L75" s="65"/>
      <c r="M75" s="65"/>
      <c r="N75" s="65"/>
      <c r="O75" s="66">
        <f t="shared" si="42"/>
        <v>0</v>
      </c>
      <c r="P75" s="67"/>
      <c r="Q75" s="64">
        <f t="shared" si="32"/>
        <v>0</v>
      </c>
      <c r="R75" s="78"/>
      <c r="S75" s="65"/>
      <c r="T75" s="65">
        <v>13.5</v>
      </c>
      <c r="U75" s="65"/>
      <c r="V75" s="66">
        <f t="shared" si="43"/>
        <v>13.5</v>
      </c>
      <c r="W75" s="71">
        <v>13.5</v>
      </c>
      <c r="X75" s="64">
        <f t="shared" si="33"/>
        <v>0</v>
      </c>
      <c r="Y75" s="65"/>
      <c r="Z75" s="65"/>
      <c r="AA75" s="65"/>
      <c r="AB75" s="65"/>
      <c r="AC75" s="66">
        <f t="shared" si="40"/>
        <v>0</v>
      </c>
      <c r="AD75" s="67"/>
      <c r="AE75" s="64">
        <f t="shared" si="34"/>
        <v>0</v>
      </c>
      <c r="AF75" s="65"/>
      <c r="AG75" s="65"/>
      <c r="AH75" s="65"/>
      <c r="AI75" s="65"/>
      <c r="AJ75" s="66">
        <f t="shared" si="41"/>
        <v>0</v>
      </c>
      <c r="AK75" s="67"/>
      <c r="AL75" s="55">
        <f>H75+O75+V75+AC75+AJ75</f>
        <v>13.5</v>
      </c>
    </row>
    <row r="76" spans="1:38" ht="32.25" customHeight="1" x14ac:dyDescent="0.3">
      <c r="A76" s="35" t="s">
        <v>115</v>
      </c>
      <c r="B76" s="45" t="s">
        <v>116</v>
      </c>
      <c r="C76" s="64"/>
      <c r="D76" s="65"/>
      <c r="E76" s="65"/>
      <c r="F76" s="65"/>
      <c r="G76" s="65"/>
      <c r="H76" s="66">
        <f>SUM(D76:G76)</f>
        <v>0</v>
      </c>
      <c r="I76" s="67"/>
      <c r="J76" s="64">
        <f>C76+H76-I76</f>
        <v>0</v>
      </c>
      <c r="K76" s="65"/>
      <c r="L76" s="65"/>
      <c r="M76" s="65"/>
      <c r="N76" s="65"/>
      <c r="O76" s="66">
        <f t="shared" ref="O76" si="44">SUM(K76:N76)</f>
        <v>0</v>
      </c>
      <c r="P76" s="67"/>
      <c r="Q76" s="64">
        <f t="shared" si="32"/>
        <v>0</v>
      </c>
      <c r="R76" s="78"/>
      <c r="S76" s="65"/>
      <c r="T76" s="65"/>
      <c r="U76" s="65"/>
      <c r="V76" s="66">
        <f t="shared" si="43"/>
        <v>0</v>
      </c>
      <c r="W76" s="71"/>
      <c r="X76" s="64">
        <f t="shared" si="33"/>
        <v>0</v>
      </c>
      <c r="Y76" s="65"/>
      <c r="Z76" s="65"/>
      <c r="AA76" s="65"/>
      <c r="AB76" s="65"/>
      <c r="AC76" s="66">
        <f t="shared" si="40"/>
        <v>0</v>
      </c>
      <c r="AD76" s="67"/>
      <c r="AE76" s="64">
        <f t="shared" si="34"/>
        <v>0</v>
      </c>
      <c r="AF76" s="65"/>
      <c r="AG76" s="65"/>
      <c r="AH76" s="65">
        <v>50</v>
      </c>
      <c r="AI76" s="65"/>
      <c r="AJ76" s="66">
        <f t="shared" si="41"/>
        <v>50</v>
      </c>
      <c r="AK76" s="67">
        <v>50</v>
      </c>
      <c r="AL76" s="55">
        <f>H76+O76+V76+AC76+AJ76</f>
        <v>50</v>
      </c>
    </row>
    <row r="77" spans="1:38" ht="23.25" customHeight="1" x14ac:dyDescent="0.3">
      <c r="A77" s="35" t="s">
        <v>117</v>
      </c>
      <c r="B77" s="45" t="s">
        <v>118</v>
      </c>
      <c r="C77" s="64"/>
      <c r="D77" s="65"/>
      <c r="E77" s="65"/>
      <c r="F77" s="65"/>
      <c r="G77" s="65"/>
      <c r="H77" s="66">
        <f t="shared" ref="H77:H79" si="45">SUM(D77:G77)</f>
        <v>0</v>
      </c>
      <c r="I77" s="67"/>
      <c r="J77" s="64">
        <f t="shared" ref="J77:J81" si="46">C77+H77-I77</f>
        <v>0</v>
      </c>
      <c r="K77" s="65"/>
      <c r="L77" s="65"/>
      <c r="M77" s="65"/>
      <c r="N77" s="65"/>
      <c r="O77" s="66">
        <f t="shared" ref="O77:O88" si="47">SUM(K77:N77)</f>
        <v>0</v>
      </c>
      <c r="P77" s="67"/>
      <c r="Q77" s="64">
        <f t="shared" si="32"/>
        <v>0</v>
      </c>
      <c r="R77" s="78"/>
      <c r="S77" s="65"/>
      <c r="T77" s="65"/>
      <c r="U77" s="65"/>
      <c r="V77" s="66">
        <f t="shared" si="43"/>
        <v>0</v>
      </c>
      <c r="W77" s="71"/>
      <c r="X77" s="64">
        <f t="shared" si="33"/>
        <v>0</v>
      </c>
      <c r="Y77" s="65"/>
      <c r="Z77" s="65"/>
      <c r="AA77" s="65"/>
      <c r="AB77" s="65">
        <v>53.76</v>
      </c>
      <c r="AC77" s="66">
        <f t="shared" si="40"/>
        <v>53.76</v>
      </c>
      <c r="AD77" s="67">
        <v>53.76</v>
      </c>
      <c r="AE77" s="64">
        <f t="shared" si="34"/>
        <v>0</v>
      </c>
      <c r="AF77" s="65"/>
      <c r="AG77" s="65"/>
      <c r="AH77" s="65"/>
      <c r="AI77" s="65"/>
      <c r="AJ77" s="66">
        <f t="shared" si="41"/>
        <v>0</v>
      </c>
      <c r="AK77" s="67"/>
      <c r="AL77" s="55">
        <f t="shared" ref="AL77:AL88" si="48">H77+O77+V77+AC77+AJ77</f>
        <v>53.76</v>
      </c>
    </row>
    <row r="78" spans="1:38" ht="23.25" customHeight="1" x14ac:dyDescent="0.3">
      <c r="A78" s="35" t="s">
        <v>119</v>
      </c>
      <c r="B78" s="45" t="s">
        <v>120</v>
      </c>
      <c r="C78" s="64"/>
      <c r="D78" s="65"/>
      <c r="E78" s="65"/>
      <c r="F78" s="65"/>
      <c r="G78" s="65"/>
      <c r="H78" s="66">
        <f t="shared" si="45"/>
        <v>0</v>
      </c>
      <c r="I78" s="67"/>
      <c r="J78" s="64">
        <f t="shared" si="46"/>
        <v>0</v>
      </c>
      <c r="K78" s="65"/>
      <c r="L78" s="65"/>
      <c r="M78" s="65"/>
      <c r="N78" s="65"/>
      <c r="O78" s="66">
        <f t="shared" si="47"/>
        <v>0</v>
      </c>
      <c r="P78" s="67"/>
      <c r="Q78" s="64">
        <f t="shared" si="32"/>
        <v>0</v>
      </c>
      <c r="R78" s="78"/>
      <c r="S78" s="65"/>
      <c r="T78" s="65"/>
      <c r="U78" s="65"/>
      <c r="V78" s="66">
        <f t="shared" si="43"/>
        <v>0</v>
      </c>
      <c r="W78" s="71"/>
      <c r="X78" s="64">
        <f t="shared" si="33"/>
        <v>0</v>
      </c>
      <c r="Y78" s="65"/>
      <c r="Z78" s="65"/>
      <c r="AA78" s="65"/>
      <c r="AB78" s="65">
        <v>51.2</v>
      </c>
      <c r="AC78" s="66">
        <f t="shared" si="40"/>
        <v>51.2</v>
      </c>
      <c r="AD78" s="67">
        <v>51.2</v>
      </c>
      <c r="AE78" s="64">
        <f t="shared" si="34"/>
        <v>0</v>
      </c>
      <c r="AF78" s="65"/>
      <c r="AG78" s="65"/>
      <c r="AH78" s="65"/>
      <c r="AI78" s="65"/>
      <c r="AJ78" s="66">
        <f t="shared" si="41"/>
        <v>0</v>
      </c>
      <c r="AK78" s="67"/>
      <c r="AL78" s="55">
        <f t="shared" si="48"/>
        <v>51.2</v>
      </c>
    </row>
    <row r="79" spans="1:38" ht="23.25" customHeight="1" x14ac:dyDescent="0.3">
      <c r="A79" s="35" t="s">
        <v>121</v>
      </c>
      <c r="B79" s="45" t="s">
        <v>122</v>
      </c>
      <c r="C79" s="64"/>
      <c r="D79" s="65"/>
      <c r="E79" s="65"/>
      <c r="F79" s="65"/>
      <c r="G79" s="65"/>
      <c r="H79" s="66">
        <f t="shared" si="45"/>
        <v>0</v>
      </c>
      <c r="I79" s="67"/>
      <c r="J79" s="64">
        <f t="shared" si="46"/>
        <v>0</v>
      </c>
      <c r="K79" s="65"/>
      <c r="L79" s="65"/>
      <c r="M79" s="65"/>
      <c r="N79" s="65"/>
      <c r="O79" s="66">
        <f t="shared" si="47"/>
        <v>0</v>
      </c>
      <c r="P79" s="67"/>
      <c r="Q79" s="64">
        <f t="shared" si="32"/>
        <v>0</v>
      </c>
      <c r="R79" s="78"/>
      <c r="S79" s="65"/>
      <c r="T79" s="65"/>
      <c r="U79" s="65"/>
      <c r="V79" s="66">
        <f t="shared" si="43"/>
        <v>0</v>
      </c>
      <c r="W79" s="71"/>
      <c r="X79" s="64">
        <f t="shared" si="33"/>
        <v>0</v>
      </c>
      <c r="Y79" s="65"/>
      <c r="Z79" s="65"/>
      <c r="AA79" s="65"/>
      <c r="AB79" s="65"/>
      <c r="AC79" s="66">
        <f t="shared" si="40"/>
        <v>0</v>
      </c>
      <c r="AD79" s="67"/>
      <c r="AE79" s="64">
        <f t="shared" si="34"/>
        <v>0</v>
      </c>
      <c r="AF79" s="65"/>
      <c r="AG79" s="65"/>
      <c r="AH79" s="65"/>
      <c r="AI79" s="65">
        <v>11.52</v>
      </c>
      <c r="AJ79" s="66">
        <f t="shared" si="41"/>
        <v>11.52</v>
      </c>
      <c r="AK79" s="67">
        <v>11.52</v>
      </c>
      <c r="AL79" s="55">
        <f t="shared" si="48"/>
        <v>11.52</v>
      </c>
    </row>
    <row r="80" spans="1:38" ht="23.25" customHeight="1" x14ac:dyDescent="0.3">
      <c r="A80" s="35" t="s">
        <v>123</v>
      </c>
      <c r="B80" s="45" t="s">
        <v>124</v>
      </c>
      <c r="C80" s="64"/>
      <c r="D80" s="65"/>
      <c r="E80" s="65"/>
      <c r="F80" s="65"/>
      <c r="G80" s="65"/>
      <c r="H80" s="66">
        <f t="shared" ref="H80:H85" si="49">SUM(D80:G80)</f>
        <v>0</v>
      </c>
      <c r="I80" s="67"/>
      <c r="J80" s="64">
        <f t="shared" si="46"/>
        <v>0</v>
      </c>
      <c r="K80" s="65"/>
      <c r="L80" s="65"/>
      <c r="M80" s="65"/>
      <c r="N80" s="65"/>
      <c r="O80" s="66">
        <f t="shared" si="47"/>
        <v>0</v>
      </c>
      <c r="P80" s="67"/>
      <c r="Q80" s="64">
        <f t="shared" si="32"/>
        <v>0</v>
      </c>
      <c r="R80" s="78"/>
      <c r="S80" s="65"/>
      <c r="T80" s="65"/>
      <c r="U80" s="65"/>
      <c r="V80" s="66">
        <f t="shared" si="43"/>
        <v>0</v>
      </c>
      <c r="W80" s="71"/>
      <c r="X80" s="64">
        <f t="shared" si="33"/>
        <v>0</v>
      </c>
      <c r="Y80" s="65"/>
      <c r="Z80" s="65"/>
      <c r="AA80" s="65"/>
      <c r="AB80" s="65"/>
      <c r="AC80" s="66">
        <f t="shared" si="40"/>
        <v>0</v>
      </c>
      <c r="AD80" s="67"/>
      <c r="AE80" s="64">
        <f t="shared" si="34"/>
        <v>0</v>
      </c>
      <c r="AF80" s="65"/>
      <c r="AG80" s="65"/>
      <c r="AH80" s="65"/>
      <c r="AI80" s="65">
        <v>205</v>
      </c>
      <c r="AJ80" s="66">
        <f t="shared" si="41"/>
        <v>205</v>
      </c>
      <c r="AK80" s="67">
        <v>205</v>
      </c>
      <c r="AL80" s="55">
        <f t="shared" si="48"/>
        <v>205</v>
      </c>
    </row>
    <row r="81" spans="1:38" ht="46.8" customHeight="1" x14ac:dyDescent="0.3">
      <c r="A81" s="35" t="s">
        <v>299</v>
      </c>
      <c r="B81" s="36" t="s">
        <v>303</v>
      </c>
      <c r="C81" s="64"/>
      <c r="D81" s="65"/>
      <c r="E81" s="65"/>
      <c r="F81" s="65"/>
      <c r="G81" s="65"/>
      <c r="H81" s="66"/>
      <c r="I81" s="67"/>
      <c r="J81" s="64">
        <f t="shared" si="46"/>
        <v>0</v>
      </c>
      <c r="K81" s="65">
        <v>200</v>
      </c>
      <c r="L81" s="65"/>
      <c r="M81" s="65"/>
      <c r="N81" s="65"/>
      <c r="O81" s="66">
        <f t="shared" si="47"/>
        <v>200</v>
      </c>
      <c r="P81" s="67">
        <v>200</v>
      </c>
      <c r="Q81" s="64"/>
      <c r="R81" s="78"/>
      <c r="S81" s="65"/>
      <c r="T81" s="65"/>
      <c r="U81" s="65"/>
      <c r="V81" s="66">
        <f t="shared" si="43"/>
        <v>0</v>
      </c>
      <c r="W81" s="71"/>
      <c r="X81" s="64"/>
      <c r="Y81" s="65"/>
      <c r="Z81" s="65"/>
      <c r="AA81" s="65"/>
      <c r="AB81" s="65"/>
      <c r="AC81" s="66">
        <f t="shared" si="40"/>
        <v>0</v>
      </c>
      <c r="AD81" s="67"/>
      <c r="AE81" s="64"/>
      <c r="AF81" s="65"/>
      <c r="AG81" s="65"/>
      <c r="AH81" s="65"/>
      <c r="AI81" s="65"/>
      <c r="AJ81" s="66"/>
      <c r="AK81" s="67"/>
      <c r="AL81" s="55">
        <f t="shared" si="48"/>
        <v>200</v>
      </c>
    </row>
    <row r="82" spans="1:38" ht="31.8" customHeight="1" x14ac:dyDescent="0.3">
      <c r="A82" s="35" t="s">
        <v>300</v>
      </c>
      <c r="B82" s="187" t="s">
        <v>302</v>
      </c>
      <c r="C82" s="64"/>
      <c r="D82" s="65"/>
      <c r="E82" s="65"/>
      <c r="F82" s="65"/>
      <c r="G82" s="65">
        <v>20.25</v>
      </c>
      <c r="H82" s="66">
        <f t="shared" si="49"/>
        <v>20.25</v>
      </c>
      <c r="I82" s="67">
        <v>20.25</v>
      </c>
      <c r="J82" s="64"/>
      <c r="K82" s="65"/>
      <c r="L82" s="65"/>
      <c r="M82" s="65"/>
      <c r="N82" s="65"/>
      <c r="O82" s="66"/>
      <c r="P82" s="67"/>
      <c r="Q82" s="64"/>
      <c r="R82" s="78"/>
      <c r="S82" s="65"/>
      <c r="T82" s="65"/>
      <c r="U82" s="65"/>
      <c r="V82" s="66">
        <f t="shared" si="43"/>
        <v>0</v>
      </c>
      <c r="W82" s="71"/>
      <c r="X82" s="64"/>
      <c r="Y82" s="65"/>
      <c r="Z82" s="65"/>
      <c r="AA82" s="65"/>
      <c r="AB82" s="65"/>
      <c r="AC82" s="66">
        <f t="shared" si="40"/>
        <v>0</v>
      </c>
      <c r="AD82" s="67"/>
      <c r="AE82" s="64"/>
      <c r="AF82" s="65"/>
      <c r="AG82" s="65"/>
      <c r="AH82" s="65"/>
      <c r="AI82" s="65"/>
      <c r="AJ82" s="66"/>
      <c r="AK82" s="67"/>
      <c r="AL82" s="55">
        <f t="shared" si="48"/>
        <v>20.25</v>
      </c>
    </row>
    <row r="83" spans="1:38" ht="45.6" customHeight="1" x14ac:dyDescent="0.3">
      <c r="A83" s="35" t="s">
        <v>308</v>
      </c>
      <c r="B83" s="43" t="s">
        <v>295</v>
      </c>
      <c r="C83" s="64"/>
      <c r="D83" s="65"/>
      <c r="E83" s="65"/>
      <c r="F83" s="65"/>
      <c r="G83" s="65"/>
      <c r="H83" s="66">
        <f t="shared" si="49"/>
        <v>0</v>
      </c>
      <c r="I83" s="67"/>
      <c r="J83" s="64"/>
      <c r="K83" s="65"/>
      <c r="L83" s="65"/>
      <c r="M83" s="65"/>
      <c r="N83" s="65"/>
      <c r="O83" s="66">
        <f t="shared" si="47"/>
        <v>0</v>
      </c>
      <c r="P83" s="67"/>
      <c r="Q83" s="64"/>
      <c r="R83" s="78"/>
      <c r="S83" s="65"/>
      <c r="T83" s="65">
        <v>411.3</v>
      </c>
      <c r="U83" s="65"/>
      <c r="V83" s="66">
        <f t="shared" si="43"/>
        <v>411.3</v>
      </c>
      <c r="W83" s="71">
        <v>411.3</v>
      </c>
      <c r="X83" s="64"/>
      <c r="Y83" s="65"/>
      <c r="Z83" s="65"/>
      <c r="AA83" s="65"/>
      <c r="AB83" s="65"/>
      <c r="AC83" s="66">
        <f t="shared" si="40"/>
        <v>0</v>
      </c>
      <c r="AD83" s="67"/>
      <c r="AE83" s="64"/>
      <c r="AF83" s="65"/>
      <c r="AG83" s="65"/>
      <c r="AH83" s="65"/>
      <c r="AI83" s="65"/>
      <c r="AJ83" s="66"/>
      <c r="AK83" s="67"/>
      <c r="AL83" s="55">
        <f t="shared" si="48"/>
        <v>411.3</v>
      </c>
    </row>
    <row r="84" spans="1:38" ht="45.6" customHeight="1" x14ac:dyDescent="0.3">
      <c r="A84" s="35" t="s">
        <v>309</v>
      </c>
      <c r="B84" s="188" t="s">
        <v>301</v>
      </c>
      <c r="C84" s="64"/>
      <c r="D84" s="65"/>
      <c r="E84" s="65"/>
      <c r="F84" s="65"/>
      <c r="G84" s="65"/>
      <c r="H84" s="66">
        <f t="shared" si="49"/>
        <v>0</v>
      </c>
      <c r="I84" s="67"/>
      <c r="J84" s="64"/>
      <c r="K84" s="65"/>
      <c r="L84" s="65"/>
      <c r="M84" s="65">
        <v>410</v>
      </c>
      <c r="N84" s="65"/>
      <c r="O84" s="66">
        <f t="shared" si="47"/>
        <v>410</v>
      </c>
      <c r="P84" s="67">
        <v>410</v>
      </c>
      <c r="Q84" s="64"/>
      <c r="R84" s="78"/>
      <c r="S84" s="65"/>
      <c r="T84" s="65"/>
      <c r="U84" s="65"/>
      <c r="V84" s="66">
        <f t="shared" si="43"/>
        <v>0</v>
      </c>
      <c r="W84" s="71"/>
      <c r="X84" s="64"/>
      <c r="Y84" s="65"/>
      <c r="Z84" s="65"/>
      <c r="AA84" s="65"/>
      <c r="AB84" s="65"/>
      <c r="AC84" s="66">
        <f t="shared" si="40"/>
        <v>0</v>
      </c>
      <c r="AD84" s="67"/>
      <c r="AE84" s="64"/>
      <c r="AF84" s="65"/>
      <c r="AG84" s="65"/>
      <c r="AH84" s="65"/>
      <c r="AI84" s="65"/>
      <c r="AJ84" s="66"/>
      <c r="AK84" s="67"/>
      <c r="AL84" s="55">
        <f t="shared" si="48"/>
        <v>410</v>
      </c>
    </row>
    <row r="85" spans="1:38" ht="28.8" customHeight="1" x14ac:dyDescent="0.3">
      <c r="A85" s="35" t="s">
        <v>319</v>
      </c>
      <c r="B85" s="188" t="s">
        <v>320</v>
      </c>
      <c r="C85" s="64"/>
      <c r="D85" s="65"/>
      <c r="E85" s="65"/>
      <c r="F85" s="65"/>
      <c r="G85" s="65">
        <v>10.1</v>
      </c>
      <c r="H85" s="66">
        <f t="shared" si="49"/>
        <v>10.1</v>
      </c>
      <c r="I85" s="67">
        <v>10.1</v>
      </c>
      <c r="J85" s="64"/>
      <c r="K85" s="65"/>
      <c r="L85" s="65"/>
      <c r="M85" s="65"/>
      <c r="N85" s="65"/>
      <c r="O85" s="66">
        <f t="shared" si="47"/>
        <v>0</v>
      </c>
      <c r="P85" s="67"/>
      <c r="Q85" s="64"/>
      <c r="R85" s="78"/>
      <c r="S85" s="65"/>
      <c r="T85" s="65"/>
      <c r="U85" s="65"/>
      <c r="V85" s="66">
        <f t="shared" si="43"/>
        <v>0</v>
      </c>
      <c r="W85" s="71"/>
      <c r="X85" s="64"/>
      <c r="Y85" s="65"/>
      <c r="Z85" s="65"/>
      <c r="AA85" s="65"/>
      <c r="AB85" s="65"/>
      <c r="AC85" s="66">
        <f t="shared" si="40"/>
        <v>0</v>
      </c>
      <c r="AD85" s="67"/>
      <c r="AE85" s="64"/>
      <c r="AF85" s="65"/>
      <c r="AG85" s="65"/>
      <c r="AH85" s="65"/>
      <c r="AI85" s="65"/>
      <c r="AJ85" s="66"/>
      <c r="AK85" s="67"/>
      <c r="AL85" s="55">
        <f t="shared" si="48"/>
        <v>10.1</v>
      </c>
    </row>
    <row r="86" spans="1:38" ht="28.8" customHeight="1" x14ac:dyDescent="0.3">
      <c r="A86" s="35" t="s">
        <v>321</v>
      </c>
      <c r="B86" s="188" t="s">
        <v>322</v>
      </c>
      <c r="C86" s="64"/>
      <c r="D86" s="65"/>
      <c r="E86" s="65"/>
      <c r="F86" s="65"/>
      <c r="G86" s="65"/>
      <c r="H86" s="66"/>
      <c r="I86" s="67"/>
      <c r="J86" s="64"/>
      <c r="K86" s="65"/>
      <c r="L86" s="65">
        <v>66</v>
      </c>
      <c r="M86" s="65"/>
      <c r="N86" s="65"/>
      <c r="O86" s="66">
        <f t="shared" si="47"/>
        <v>66</v>
      </c>
      <c r="P86" s="67">
        <v>66</v>
      </c>
      <c r="Q86" s="64"/>
      <c r="R86" s="78"/>
      <c r="S86" s="65"/>
      <c r="T86" s="65"/>
      <c r="U86" s="65"/>
      <c r="V86" s="66">
        <f t="shared" si="43"/>
        <v>0</v>
      </c>
      <c r="W86" s="71"/>
      <c r="X86" s="64"/>
      <c r="Y86" s="65"/>
      <c r="Z86" s="65"/>
      <c r="AA86" s="65"/>
      <c r="AB86" s="65"/>
      <c r="AC86" s="66">
        <f t="shared" si="40"/>
        <v>0</v>
      </c>
      <c r="AD86" s="67"/>
      <c r="AE86" s="64"/>
      <c r="AF86" s="65"/>
      <c r="AG86" s="65"/>
      <c r="AH86" s="65"/>
      <c r="AI86" s="65"/>
      <c r="AJ86" s="66"/>
      <c r="AK86" s="67"/>
      <c r="AL86" s="55">
        <f t="shared" si="48"/>
        <v>66</v>
      </c>
    </row>
    <row r="87" spans="1:38" ht="28.8" customHeight="1" x14ac:dyDescent="0.3">
      <c r="A87" s="104" t="s">
        <v>340</v>
      </c>
      <c r="B87" s="174" t="s">
        <v>334</v>
      </c>
      <c r="C87" s="64"/>
      <c r="D87" s="65"/>
      <c r="E87" s="65"/>
      <c r="F87" s="65"/>
      <c r="G87" s="65"/>
      <c r="H87" s="66"/>
      <c r="I87" s="67"/>
      <c r="J87" s="64"/>
      <c r="K87" s="65"/>
      <c r="L87" s="65"/>
      <c r="M87" s="65"/>
      <c r="N87" s="65"/>
      <c r="O87" s="66">
        <f t="shared" si="47"/>
        <v>0</v>
      </c>
      <c r="P87" s="67"/>
      <c r="Q87" s="64"/>
      <c r="R87" s="78"/>
      <c r="S87" s="65"/>
      <c r="T87" s="65"/>
      <c r="U87" s="65"/>
      <c r="V87" s="66">
        <f t="shared" si="43"/>
        <v>0</v>
      </c>
      <c r="W87" s="71"/>
      <c r="X87" s="64"/>
      <c r="Y87" s="65"/>
      <c r="Z87" s="120">
        <v>406</v>
      </c>
      <c r="AA87" s="65"/>
      <c r="AB87" s="65"/>
      <c r="AC87" s="121">
        <f t="shared" si="40"/>
        <v>406</v>
      </c>
      <c r="AD87" s="122">
        <v>406</v>
      </c>
      <c r="AE87" s="64"/>
      <c r="AF87" s="65"/>
      <c r="AG87" s="65"/>
      <c r="AH87" s="65"/>
      <c r="AI87" s="65"/>
      <c r="AJ87" s="66"/>
      <c r="AK87" s="67"/>
      <c r="AL87" s="185">
        <f t="shared" si="48"/>
        <v>406</v>
      </c>
    </row>
    <row r="88" spans="1:38" ht="28.8" customHeight="1" x14ac:dyDescent="0.3">
      <c r="A88" s="104" t="s">
        <v>341</v>
      </c>
      <c r="B88" s="174" t="s">
        <v>335</v>
      </c>
      <c r="C88" s="64"/>
      <c r="D88" s="65"/>
      <c r="E88" s="65"/>
      <c r="F88" s="65"/>
      <c r="G88" s="65"/>
      <c r="H88" s="66"/>
      <c r="I88" s="67"/>
      <c r="J88" s="64"/>
      <c r="K88" s="65"/>
      <c r="L88" s="65"/>
      <c r="M88" s="120">
        <v>25</v>
      </c>
      <c r="N88" s="65"/>
      <c r="O88" s="121">
        <f t="shared" si="47"/>
        <v>25</v>
      </c>
      <c r="P88" s="122">
        <v>25</v>
      </c>
      <c r="Q88" s="64"/>
      <c r="R88" s="78"/>
      <c r="S88" s="65"/>
      <c r="T88" s="65"/>
      <c r="U88" s="65"/>
      <c r="V88" s="66">
        <f t="shared" si="43"/>
        <v>0</v>
      </c>
      <c r="W88" s="71"/>
      <c r="X88" s="64"/>
      <c r="Y88" s="65"/>
      <c r="Z88" s="120"/>
      <c r="AA88" s="65"/>
      <c r="AB88" s="65"/>
      <c r="AC88" s="66">
        <f t="shared" si="40"/>
        <v>0</v>
      </c>
      <c r="AD88" s="67"/>
      <c r="AE88" s="64"/>
      <c r="AF88" s="65"/>
      <c r="AG88" s="65"/>
      <c r="AH88" s="65"/>
      <c r="AI88" s="65"/>
      <c r="AJ88" s="66"/>
      <c r="AK88" s="67"/>
      <c r="AL88" s="185">
        <f t="shared" si="48"/>
        <v>25</v>
      </c>
    </row>
    <row r="89" spans="1:38" x14ac:dyDescent="0.3">
      <c r="A89" s="79" t="s">
        <v>125</v>
      </c>
      <c r="B89" s="80" t="s">
        <v>126</v>
      </c>
      <c r="C89" s="81"/>
      <c r="D89" s="68">
        <f>SUM(D90:D116)</f>
        <v>9.4</v>
      </c>
      <c r="E89" s="68">
        <f t="shared" ref="E89:AL89" si="50">SUM(E90:E116)</f>
        <v>16.5</v>
      </c>
      <c r="F89" s="68">
        <f t="shared" si="50"/>
        <v>9.1</v>
      </c>
      <c r="G89" s="68">
        <f t="shared" si="50"/>
        <v>74.110000000000014</v>
      </c>
      <c r="H89" s="69">
        <f t="shared" si="50"/>
        <v>109.11</v>
      </c>
      <c r="I89" s="68">
        <f t="shared" si="50"/>
        <v>109.11000000000001</v>
      </c>
      <c r="J89" s="81">
        <f t="shared" si="50"/>
        <v>0</v>
      </c>
      <c r="K89" s="68">
        <f t="shared" si="50"/>
        <v>43.17</v>
      </c>
      <c r="L89" s="68">
        <f t="shared" si="50"/>
        <v>67.52</v>
      </c>
      <c r="M89" s="68">
        <f t="shared" si="50"/>
        <v>170.77</v>
      </c>
      <c r="N89" s="68">
        <f t="shared" si="50"/>
        <v>17.77</v>
      </c>
      <c r="O89" s="69">
        <f t="shared" si="50"/>
        <v>299.23</v>
      </c>
      <c r="P89" s="68">
        <f t="shared" si="50"/>
        <v>299.23</v>
      </c>
      <c r="Q89" s="81">
        <f t="shared" si="50"/>
        <v>0</v>
      </c>
      <c r="R89" s="70">
        <f t="shared" si="50"/>
        <v>47.46</v>
      </c>
      <c r="S89" s="68">
        <f t="shared" si="50"/>
        <v>56.660000000000004</v>
      </c>
      <c r="T89" s="68">
        <f t="shared" si="50"/>
        <v>50.2</v>
      </c>
      <c r="U89" s="68">
        <f t="shared" si="50"/>
        <v>42.21</v>
      </c>
      <c r="V89" s="69">
        <f t="shared" si="50"/>
        <v>196.52999999999997</v>
      </c>
      <c r="W89" s="82">
        <f t="shared" si="50"/>
        <v>196.52999999999997</v>
      </c>
      <c r="X89" s="81">
        <f t="shared" si="50"/>
        <v>0</v>
      </c>
      <c r="Y89" s="68">
        <f t="shared" si="50"/>
        <v>19.72</v>
      </c>
      <c r="Z89" s="68">
        <f t="shared" si="50"/>
        <v>41.82</v>
      </c>
      <c r="AA89" s="68">
        <f t="shared" si="50"/>
        <v>88.82</v>
      </c>
      <c r="AB89" s="68">
        <f t="shared" si="50"/>
        <v>24.82</v>
      </c>
      <c r="AC89" s="69">
        <f t="shared" si="50"/>
        <v>175.18</v>
      </c>
      <c r="AD89" s="68">
        <f t="shared" si="50"/>
        <v>175.18</v>
      </c>
      <c r="AE89" s="81">
        <f t="shared" si="50"/>
        <v>0</v>
      </c>
      <c r="AF89" s="68">
        <f t="shared" si="50"/>
        <v>30.9</v>
      </c>
      <c r="AG89" s="68">
        <f t="shared" si="50"/>
        <v>37.799999999999997</v>
      </c>
      <c r="AH89" s="68">
        <f t="shared" si="50"/>
        <v>108.8</v>
      </c>
      <c r="AI89" s="68">
        <f t="shared" si="50"/>
        <v>37.299999999999997</v>
      </c>
      <c r="AJ89" s="69">
        <f t="shared" si="50"/>
        <v>214.8</v>
      </c>
      <c r="AK89" s="68">
        <f t="shared" si="50"/>
        <v>214.8</v>
      </c>
      <c r="AL89" s="81">
        <f t="shared" si="50"/>
        <v>994.85</v>
      </c>
    </row>
    <row r="90" spans="1:38" x14ac:dyDescent="0.3">
      <c r="A90" s="83" t="s">
        <v>127</v>
      </c>
      <c r="B90" s="84" t="s">
        <v>128</v>
      </c>
      <c r="C90" s="81"/>
      <c r="D90" s="65"/>
      <c r="E90" s="65"/>
      <c r="F90" s="65"/>
      <c r="G90" s="65">
        <v>18.61</v>
      </c>
      <c r="H90" s="66">
        <f t="shared" ref="H90:H108" si="51">SUM(D90:G90)</f>
        <v>18.61</v>
      </c>
      <c r="I90" s="67">
        <v>18.61</v>
      </c>
      <c r="J90" s="64">
        <f t="shared" ref="J90:J116" si="52">C90+H90-I90</f>
        <v>0</v>
      </c>
      <c r="K90" s="65">
        <v>3</v>
      </c>
      <c r="L90" s="65">
        <v>3</v>
      </c>
      <c r="M90" s="65">
        <v>3</v>
      </c>
      <c r="N90" s="65">
        <v>3</v>
      </c>
      <c r="O90" s="66">
        <f t="shared" ref="O90:O116" si="53">SUM(K90:N90)</f>
        <v>12</v>
      </c>
      <c r="P90" s="67">
        <v>12</v>
      </c>
      <c r="Q90" s="64">
        <f t="shared" si="32"/>
        <v>0</v>
      </c>
      <c r="R90" s="85">
        <f>[2]nuotekos!R39</f>
        <v>2</v>
      </c>
      <c r="S90" s="86">
        <v>4</v>
      </c>
      <c r="T90" s="86">
        <v>4</v>
      </c>
      <c r="U90" s="86">
        <f>[2]nuotekos!U39</f>
        <v>2</v>
      </c>
      <c r="V90" s="66">
        <f>SUM(R90:U90)</f>
        <v>12</v>
      </c>
      <c r="W90" s="66">
        <v>12</v>
      </c>
      <c r="X90" s="64">
        <f t="shared" si="33"/>
        <v>0</v>
      </c>
      <c r="Y90" s="65">
        <v>2.5</v>
      </c>
      <c r="Z90" s="65">
        <v>3</v>
      </c>
      <c r="AA90" s="65">
        <v>5</v>
      </c>
      <c r="AB90" s="65">
        <v>2.5</v>
      </c>
      <c r="AC90" s="66">
        <f t="shared" ref="AC90:AC116" si="54">SUM(Y90:AB90)</f>
        <v>13</v>
      </c>
      <c r="AD90" s="67">
        <v>13</v>
      </c>
      <c r="AE90" s="64">
        <f t="shared" si="34"/>
        <v>0</v>
      </c>
      <c r="AF90" s="86">
        <v>2.5</v>
      </c>
      <c r="AG90" s="86">
        <v>3</v>
      </c>
      <c r="AH90" s="86">
        <v>5</v>
      </c>
      <c r="AI90" s="86">
        <v>2.5</v>
      </c>
      <c r="AJ90" s="66">
        <f>SUM(AF90:AI90)</f>
        <v>13</v>
      </c>
      <c r="AK90" s="67">
        <v>13</v>
      </c>
      <c r="AL90" s="74">
        <f t="shared" si="29"/>
        <v>68.61</v>
      </c>
    </row>
    <row r="91" spans="1:38" x14ac:dyDescent="0.3">
      <c r="A91" s="83" t="s">
        <v>129</v>
      </c>
      <c r="B91" s="84" t="s">
        <v>130</v>
      </c>
      <c r="C91" s="81"/>
      <c r="D91" s="65">
        <f>[2]nuotekos!D40</f>
        <v>0</v>
      </c>
      <c r="E91" s="65"/>
      <c r="F91" s="65"/>
      <c r="G91" s="65">
        <f>[2]nuotekos!G40</f>
        <v>0</v>
      </c>
      <c r="H91" s="66">
        <f t="shared" si="51"/>
        <v>0</v>
      </c>
      <c r="I91" s="67">
        <v>0</v>
      </c>
      <c r="J91" s="64">
        <f t="shared" si="52"/>
        <v>0</v>
      </c>
      <c r="K91" s="65">
        <f>[2]nuotekos!K40</f>
        <v>0</v>
      </c>
      <c r="L91" s="65">
        <f>[2]nuotekos!L40</f>
        <v>1</v>
      </c>
      <c r="M91" s="65">
        <f>[2]nuotekos!M40</f>
        <v>0</v>
      </c>
      <c r="N91" s="65">
        <f>[2]nuotekos!N40</f>
        <v>0</v>
      </c>
      <c r="O91" s="66">
        <f t="shared" si="53"/>
        <v>1</v>
      </c>
      <c r="P91" s="67">
        <v>1</v>
      </c>
      <c r="Q91" s="64">
        <f t="shared" si="32"/>
        <v>0</v>
      </c>
      <c r="R91" s="85">
        <f>[2]nuotekos!R40</f>
        <v>0</v>
      </c>
      <c r="S91" s="86">
        <f>[2]nuotekos!S40</f>
        <v>2.5</v>
      </c>
      <c r="T91" s="86">
        <f>[2]nuotekos!T40</f>
        <v>0</v>
      </c>
      <c r="U91" s="86">
        <f>[2]nuotekos!U40</f>
        <v>0</v>
      </c>
      <c r="V91" s="66">
        <f t="shared" ref="V91:V116" si="55">SUM(R91:U91)</f>
        <v>2.5</v>
      </c>
      <c r="W91" s="66">
        <v>2.5</v>
      </c>
      <c r="X91" s="64">
        <f t="shared" si="33"/>
        <v>0</v>
      </c>
      <c r="Y91" s="65"/>
      <c r="Z91" s="65">
        <v>1</v>
      </c>
      <c r="AA91" s="65"/>
      <c r="AB91" s="65">
        <v>1</v>
      </c>
      <c r="AC91" s="66">
        <f t="shared" si="54"/>
        <v>2</v>
      </c>
      <c r="AD91" s="67">
        <v>2</v>
      </c>
      <c r="AE91" s="64">
        <f t="shared" si="34"/>
        <v>0</v>
      </c>
      <c r="AF91" s="86"/>
      <c r="AG91" s="86">
        <v>1</v>
      </c>
      <c r="AH91" s="86"/>
      <c r="AI91" s="86">
        <v>1</v>
      </c>
      <c r="AJ91" s="66">
        <f t="shared" ref="AJ91:AJ116" si="56">SUM(AF91:AI91)</f>
        <v>2</v>
      </c>
      <c r="AK91" s="67">
        <v>2</v>
      </c>
      <c r="AL91" s="74">
        <f t="shared" si="29"/>
        <v>7.5</v>
      </c>
    </row>
    <row r="92" spans="1:38" x14ac:dyDescent="0.3">
      <c r="A92" s="83" t="s">
        <v>131</v>
      </c>
      <c r="B92" s="84" t="s">
        <v>132</v>
      </c>
      <c r="C92" s="81"/>
      <c r="D92" s="65">
        <f>[2]nuotekos!D42</f>
        <v>0</v>
      </c>
      <c r="E92" s="65">
        <f>[2]nuotekos!E42</f>
        <v>0</v>
      </c>
      <c r="F92" s="65"/>
      <c r="G92" s="65">
        <v>1.8</v>
      </c>
      <c r="H92" s="66">
        <f t="shared" si="51"/>
        <v>1.8</v>
      </c>
      <c r="I92" s="67">
        <v>1.8</v>
      </c>
      <c r="J92" s="64">
        <f t="shared" si="52"/>
        <v>0</v>
      </c>
      <c r="K92" s="65">
        <v>3</v>
      </c>
      <c r="L92" s="65">
        <v>1</v>
      </c>
      <c r="M92" s="65">
        <v>1</v>
      </c>
      <c r="N92" s="65">
        <v>1</v>
      </c>
      <c r="O92" s="66">
        <f t="shared" si="53"/>
        <v>6</v>
      </c>
      <c r="P92" s="67">
        <v>6</v>
      </c>
      <c r="Q92" s="64">
        <f t="shared" si="32"/>
        <v>0</v>
      </c>
      <c r="R92" s="85">
        <f>[2]nuotekos!R42</f>
        <v>0</v>
      </c>
      <c r="S92" s="86">
        <f>[2]nuotekos!S42</f>
        <v>0</v>
      </c>
      <c r="T92" s="86">
        <v>5</v>
      </c>
      <c r="U92" s="86">
        <f>[2]nuotekos!U42</f>
        <v>0</v>
      </c>
      <c r="V92" s="66">
        <f t="shared" si="55"/>
        <v>5</v>
      </c>
      <c r="W92" s="66">
        <v>5</v>
      </c>
      <c r="X92" s="64">
        <f t="shared" si="33"/>
        <v>0</v>
      </c>
      <c r="Y92" s="65"/>
      <c r="Z92" s="65"/>
      <c r="AA92" s="65">
        <v>5</v>
      </c>
      <c r="AB92" s="65"/>
      <c r="AC92" s="66">
        <f t="shared" si="54"/>
        <v>5</v>
      </c>
      <c r="AD92" s="67">
        <v>5</v>
      </c>
      <c r="AE92" s="64">
        <f t="shared" si="34"/>
        <v>0</v>
      </c>
      <c r="AF92" s="86"/>
      <c r="AG92" s="86"/>
      <c r="AH92" s="86">
        <v>5</v>
      </c>
      <c r="AI92" s="86"/>
      <c r="AJ92" s="66">
        <f t="shared" si="56"/>
        <v>5</v>
      </c>
      <c r="AK92" s="67">
        <v>5</v>
      </c>
      <c r="AL92" s="74">
        <f t="shared" si="29"/>
        <v>22.8</v>
      </c>
    </row>
    <row r="93" spans="1:38" ht="27.6" x14ac:dyDescent="0.3">
      <c r="A93" s="83" t="s">
        <v>133</v>
      </c>
      <c r="B93" s="46" t="s">
        <v>134</v>
      </c>
      <c r="C93" s="81"/>
      <c r="D93" s="65"/>
      <c r="E93" s="65"/>
      <c r="F93" s="65"/>
      <c r="G93" s="65"/>
      <c r="H93" s="66">
        <f t="shared" si="51"/>
        <v>0</v>
      </c>
      <c r="I93" s="67">
        <v>0</v>
      </c>
      <c r="J93" s="64">
        <f t="shared" si="52"/>
        <v>0</v>
      </c>
      <c r="K93" s="65">
        <f>[2]vandens!K31</f>
        <v>1.4</v>
      </c>
      <c r="L93" s="65">
        <v>1</v>
      </c>
      <c r="M93" s="65">
        <f>[2]vandens!M31</f>
        <v>1</v>
      </c>
      <c r="N93" s="65">
        <f>[2]vandens!N31</f>
        <v>1</v>
      </c>
      <c r="O93" s="66">
        <f t="shared" si="53"/>
        <v>4.4000000000000004</v>
      </c>
      <c r="P93" s="67">
        <v>4.4000000000000004</v>
      </c>
      <c r="Q93" s="64">
        <f t="shared" si="32"/>
        <v>0</v>
      </c>
      <c r="R93" s="78">
        <v>1</v>
      </c>
      <c r="S93" s="65">
        <f>[2]vandens!S31</f>
        <v>1</v>
      </c>
      <c r="T93" s="65">
        <f>[2]vandens!T31</f>
        <v>1</v>
      </c>
      <c r="U93" s="65">
        <f>[2]vandens!U31</f>
        <v>1</v>
      </c>
      <c r="V93" s="66">
        <f t="shared" si="55"/>
        <v>4</v>
      </c>
      <c r="W93" s="66">
        <v>4</v>
      </c>
      <c r="X93" s="64">
        <f t="shared" si="33"/>
        <v>0</v>
      </c>
      <c r="Y93" s="65">
        <v>3.9</v>
      </c>
      <c r="Z93" s="65">
        <v>2.5</v>
      </c>
      <c r="AA93" s="65">
        <v>3.5</v>
      </c>
      <c r="AB93" s="65">
        <v>2.5</v>
      </c>
      <c r="AC93" s="66">
        <f t="shared" si="54"/>
        <v>12.4</v>
      </c>
      <c r="AD93" s="67">
        <v>12.4</v>
      </c>
      <c r="AE93" s="64">
        <f t="shared" si="34"/>
        <v>0</v>
      </c>
      <c r="AF93" s="65">
        <v>2.5</v>
      </c>
      <c r="AG93" s="65">
        <v>3.9</v>
      </c>
      <c r="AH93" s="65">
        <v>2.5</v>
      </c>
      <c r="AI93" s="65">
        <v>3.5</v>
      </c>
      <c r="AJ93" s="66">
        <f t="shared" si="56"/>
        <v>12.4</v>
      </c>
      <c r="AK93" s="67">
        <v>12.4</v>
      </c>
      <c r="AL93" s="74">
        <f t="shared" si="29"/>
        <v>33.200000000000003</v>
      </c>
    </row>
    <row r="94" spans="1:38" x14ac:dyDescent="0.3">
      <c r="A94" s="83" t="s">
        <v>135</v>
      </c>
      <c r="B94" s="84" t="s">
        <v>136</v>
      </c>
      <c r="C94" s="81"/>
      <c r="D94" s="65"/>
      <c r="E94" s="65"/>
      <c r="F94" s="65"/>
      <c r="G94" s="65">
        <v>2.8</v>
      </c>
      <c r="H94" s="66">
        <f t="shared" si="51"/>
        <v>2.8</v>
      </c>
      <c r="I94" s="67">
        <v>2.8</v>
      </c>
      <c r="J94" s="64">
        <f t="shared" si="52"/>
        <v>0</v>
      </c>
      <c r="K94" s="65"/>
      <c r="L94" s="65">
        <f>[2]vandens!L32</f>
        <v>2.8</v>
      </c>
      <c r="M94" s="65">
        <f>[2]vandens!M32</f>
        <v>0</v>
      </c>
      <c r="N94" s="65">
        <f>[2]vandens!N32</f>
        <v>1.5</v>
      </c>
      <c r="O94" s="66">
        <f t="shared" si="53"/>
        <v>4.3</v>
      </c>
      <c r="P94" s="67">
        <v>4.3</v>
      </c>
      <c r="Q94" s="64">
        <f t="shared" si="32"/>
        <v>0</v>
      </c>
      <c r="R94" s="78">
        <v>5</v>
      </c>
      <c r="S94" s="65">
        <f>[2]vandens!S32</f>
        <v>3</v>
      </c>
      <c r="T94" s="65">
        <f>[2]vandens!T32</f>
        <v>1.5</v>
      </c>
      <c r="U94" s="65">
        <f>[2]vandens!U32</f>
        <v>0</v>
      </c>
      <c r="V94" s="66">
        <f t="shared" si="55"/>
        <v>9.5</v>
      </c>
      <c r="W94" s="66">
        <v>9.5</v>
      </c>
      <c r="X94" s="64">
        <f t="shared" si="33"/>
        <v>0</v>
      </c>
      <c r="Y94" s="65">
        <v>1</v>
      </c>
      <c r="Z94" s="65">
        <v>4.5</v>
      </c>
      <c r="AA94" s="65">
        <v>1</v>
      </c>
      <c r="AB94" s="65">
        <v>6.5</v>
      </c>
      <c r="AC94" s="66">
        <f t="shared" si="54"/>
        <v>13</v>
      </c>
      <c r="AD94" s="67">
        <v>13</v>
      </c>
      <c r="AE94" s="64">
        <f t="shared" si="34"/>
        <v>0</v>
      </c>
      <c r="AF94" s="65">
        <v>4.5</v>
      </c>
      <c r="AG94" s="65">
        <v>1</v>
      </c>
      <c r="AH94" s="65">
        <v>4.5</v>
      </c>
      <c r="AI94" s="65">
        <v>9</v>
      </c>
      <c r="AJ94" s="66">
        <f t="shared" si="56"/>
        <v>19</v>
      </c>
      <c r="AK94" s="67">
        <v>19</v>
      </c>
      <c r="AL94" s="74">
        <f t="shared" si="29"/>
        <v>48.6</v>
      </c>
    </row>
    <row r="95" spans="1:38" x14ac:dyDescent="0.3">
      <c r="A95" s="83" t="s">
        <v>137</v>
      </c>
      <c r="B95" s="84" t="s">
        <v>138</v>
      </c>
      <c r="C95" s="81"/>
      <c r="D95" s="65">
        <v>0</v>
      </c>
      <c r="E95" s="65">
        <v>0</v>
      </c>
      <c r="F95" s="65">
        <v>0</v>
      </c>
      <c r="G95" s="65">
        <v>0</v>
      </c>
      <c r="H95" s="66">
        <f t="shared" si="51"/>
        <v>0</v>
      </c>
      <c r="I95" s="67">
        <v>0</v>
      </c>
      <c r="J95" s="64">
        <f t="shared" si="52"/>
        <v>0</v>
      </c>
      <c r="K95" s="65">
        <v>0</v>
      </c>
      <c r="L95" s="65">
        <v>0</v>
      </c>
      <c r="M95" s="65">
        <v>0</v>
      </c>
      <c r="N95" s="65">
        <v>0</v>
      </c>
      <c r="O95" s="66">
        <f t="shared" si="53"/>
        <v>0</v>
      </c>
      <c r="P95" s="67">
        <v>0</v>
      </c>
      <c r="Q95" s="64">
        <f t="shared" si="32"/>
        <v>0</v>
      </c>
      <c r="R95" s="78">
        <v>18.559999999999999</v>
      </c>
      <c r="S95" s="65">
        <v>18.559999999999999</v>
      </c>
      <c r="T95" s="65">
        <v>18.559999999999999</v>
      </c>
      <c r="U95" s="65">
        <v>18.57</v>
      </c>
      <c r="V95" s="66">
        <f t="shared" si="55"/>
        <v>74.25</v>
      </c>
      <c r="W95" s="66">
        <v>74.25</v>
      </c>
      <c r="X95" s="64">
        <f t="shared" si="33"/>
        <v>0</v>
      </c>
      <c r="Y95" s="65"/>
      <c r="Z95" s="65"/>
      <c r="AA95" s="65"/>
      <c r="AB95" s="65"/>
      <c r="AC95" s="66">
        <f t="shared" si="54"/>
        <v>0</v>
      </c>
      <c r="AD95" s="67"/>
      <c r="AE95" s="64">
        <f t="shared" si="34"/>
        <v>0</v>
      </c>
      <c r="AF95" s="65"/>
      <c r="AG95" s="65"/>
      <c r="AH95" s="65"/>
      <c r="AI95" s="65"/>
      <c r="AJ95" s="66">
        <f t="shared" si="56"/>
        <v>0</v>
      </c>
      <c r="AK95" s="67"/>
      <c r="AL95" s="74">
        <f t="shared" si="29"/>
        <v>74.25</v>
      </c>
    </row>
    <row r="96" spans="1:38" ht="27.6" x14ac:dyDescent="0.3">
      <c r="A96" s="83" t="s">
        <v>139</v>
      </c>
      <c r="B96" s="46" t="s">
        <v>140</v>
      </c>
      <c r="C96" s="81"/>
      <c r="D96" s="65"/>
      <c r="E96" s="65"/>
      <c r="F96" s="65"/>
      <c r="G96" s="65">
        <v>12</v>
      </c>
      <c r="H96" s="66">
        <f t="shared" si="51"/>
        <v>12</v>
      </c>
      <c r="I96" s="67">
        <v>12</v>
      </c>
      <c r="J96" s="64">
        <f t="shared" si="52"/>
        <v>0</v>
      </c>
      <c r="K96" s="65">
        <v>3</v>
      </c>
      <c r="L96" s="65">
        <v>3</v>
      </c>
      <c r="M96" s="65">
        <v>3</v>
      </c>
      <c r="N96" s="65">
        <v>3</v>
      </c>
      <c r="O96" s="66">
        <f t="shared" si="53"/>
        <v>12</v>
      </c>
      <c r="P96" s="67">
        <v>12</v>
      </c>
      <c r="Q96" s="64">
        <f t="shared" si="32"/>
        <v>0</v>
      </c>
      <c r="R96" s="78">
        <f>[2]nuotekos!R46</f>
        <v>5</v>
      </c>
      <c r="S96" s="65">
        <v>5</v>
      </c>
      <c r="T96" s="65">
        <f>[2]nuotekos!T46</f>
        <v>5</v>
      </c>
      <c r="U96" s="65">
        <v>5</v>
      </c>
      <c r="V96" s="66">
        <f t="shared" si="55"/>
        <v>20</v>
      </c>
      <c r="W96" s="66">
        <v>20</v>
      </c>
      <c r="X96" s="64">
        <f t="shared" si="33"/>
        <v>0</v>
      </c>
      <c r="Y96" s="65">
        <v>5</v>
      </c>
      <c r="Z96" s="65">
        <v>12.5</v>
      </c>
      <c r="AA96" s="65">
        <v>5</v>
      </c>
      <c r="AB96" s="65">
        <v>5</v>
      </c>
      <c r="AC96" s="66">
        <f t="shared" si="54"/>
        <v>27.5</v>
      </c>
      <c r="AD96" s="67">
        <v>27.5</v>
      </c>
      <c r="AE96" s="64">
        <f t="shared" si="34"/>
        <v>0</v>
      </c>
      <c r="AF96" s="65">
        <v>5</v>
      </c>
      <c r="AG96" s="65">
        <v>5</v>
      </c>
      <c r="AH96" s="65">
        <v>12.5</v>
      </c>
      <c r="AI96" s="65">
        <v>5</v>
      </c>
      <c r="AJ96" s="66">
        <f t="shared" si="56"/>
        <v>27.5</v>
      </c>
      <c r="AK96" s="67">
        <v>27.5</v>
      </c>
      <c r="AL96" s="74">
        <f t="shared" si="29"/>
        <v>99</v>
      </c>
    </row>
    <row r="97" spans="1:38" x14ac:dyDescent="0.3">
      <c r="A97" s="83" t="s">
        <v>141</v>
      </c>
      <c r="B97" s="46" t="s">
        <v>142</v>
      </c>
      <c r="C97" s="81"/>
      <c r="D97" s="65"/>
      <c r="E97" s="65"/>
      <c r="F97" s="65"/>
      <c r="G97" s="65">
        <v>15.83</v>
      </c>
      <c r="H97" s="66">
        <f t="shared" si="51"/>
        <v>15.83</v>
      </c>
      <c r="I97" s="67">
        <v>15.83</v>
      </c>
      <c r="J97" s="64">
        <f t="shared" si="52"/>
        <v>0</v>
      </c>
      <c r="K97" s="65">
        <v>10</v>
      </c>
      <c r="L97" s="65">
        <v>3</v>
      </c>
      <c r="M97" s="65">
        <v>1</v>
      </c>
      <c r="N97" s="65">
        <v>1</v>
      </c>
      <c r="O97" s="66">
        <f t="shared" si="53"/>
        <v>15</v>
      </c>
      <c r="P97" s="67">
        <v>15</v>
      </c>
      <c r="Q97" s="64">
        <f t="shared" si="32"/>
        <v>0</v>
      </c>
      <c r="R97" s="78">
        <f>[2]nuotekos!R48</f>
        <v>1</v>
      </c>
      <c r="S97" s="65">
        <f>[2]nuotekos!S48</f>
        <v>1</v>
      </c>
      <c r="T97" s="65">
        <f>[2]nuotekos!T48</f>
        <v>1</v>
      </c>
      <c r="U97" s="65">
        <f>[2]nuotekos!U48</f>
        <v>1</v>
      </c>
      <c r="V97" s="66">
        <f t="shared" si="55"/>
        <v>4</v>
      </c>
      <c r="W97" s="66">
        <v>4</v>
      </c>
      <c r="X97" s="64">
        <f t="shared" si="33"/>
        <v>0</v>
      </c>
      <c r="Y97" s="65">
        <v>1</v>
      </c>
      <c r="Z97" s="65">
        <v>2</v>
      </c>
      <c r="AA97" s="65">
        <v>1</v>
      </c>
      <c r="AB97" s="65">
        <v>1</v>
      </c>
      <c r="AC97" s="66">
        <f t="shared" si="54"/>
        <v>5</v>
      </c>
      <c r="AD97" s="67">
        <v>5</v>
      </c>
      <c r="AE97" s="64">
        <f t="shared" si="34"/>
        <v>0</v>
      </c>
      <c r="AF97" s="65">
        <v>1</v>
      </c>
      <c r="AG97" s="65">
        <v>1</v>
      </c>
      <c r="AH97" s="65">
        <v>2</v>
      </c>
      <c r="AI97" s="65">
        <v>1</v>
      </c>
      <c r="AJ97" s="66">
        <f t="shared" si="56"/>
        <v>5</v>
      </c>
      <c r="AK97" s="67">
        <v>5</v>
      </c>
      <c r="AL97" s="74">
        <f t="shared" si="29"/>
        <v>44.83</v>
      </c>
    </row>
    <row r="98" spans="1:38" ht="31.5" customHeight="1" x14ac:dyDescent="0.3">
      <c r="A98" s="83" t="s">
        <v>143</v>
      </c>
      <c r="B98" s="46" t="s">
        <v>144</v>
      </c>
      <c r="C98" s="81"/>
      <c r="D98" s="65">
        <f>[2]energetika!D48</f>
        <v>0</v>
      </c>
      <c r="E98" s="65"/>
      <c r="F98" s="65">
        <f>[2]energetika!F48</f>
        <v>0</v>
      </c>
      <c r="G98" s="65">
        <v>4.16</v>
      </c>
      <c r="H98" s="66">
        <f t="shared" si="51"/>
        <v>4.16</v>
      </c>
      <c r="I98" s="67">
        <v>4.16</v>
      </c>
      <c r="J98" s="64">
        <f t="shared" si="52"/>
        <v>0</v>
      </c>
      <c r="K98" s="65">
        <f>[2]energetika!K48</f>
        <v>0</v>
      </c>
      <c r="L98" s="65">
        <f>[2]energetika!L48</f>
        <v>4.95</v>
      </c>
      <c r="M98" s="65">
        <v>0</v>
      </c>
      <c r="N98" s="65">
        <f>[2]energetika!N48</f>
        <v>0</v>
      </c>
      <c r="O98" s="66">
        <f t="shared" si="53"/>
        <v>4.95</v>
      </c>
      <c r="P98" s="67">
        <v>4.95</v>
      </c>
      <c r="Q98" s="64">
        <f t="shared" si="32"/>
        <v>0</v>
      </c>
      <c r="R98" s="78">
        <f>[2]energetika!R48</f>
        <v>0</v>
      </c>
      <c r="S98" s="65">
        <f>[2]energetika!S48</f>
        <v>2.95</v>
      </c>
      <c r="T98" s="65">
        <f>[2]energetika!T48</f>
        <v>0</v>
      </c>
      <c r="U98" s="65">
        <f>[2]energetika!U48</f>
        <v>0</v>
      </c>
      <c r="V98" s="66">
        <f t="shared" si="55"/>
        <v>2.95</v>
      </c>
      <c r="W98" s="66">
        <v>2.95</v>
      </c>
      <c r="X98" s="64">
        <f t="shared" si="33"/>
        <v>0</v>
      </c>
      <c r="Y98" s="65"/>
      <c r="Z98" s="65">
        <v>5</v>
      </c>
      <c r="AA98" s="65">
        <v>1</v>
      </c>
      <c r="AB98" s="65"/>
      <c r="AC98" s="66">
        <f t="shared" si="54"/>
        <v>6</v>
      </c>
      <c r="AD98" s="67">
        <v>6</v>
      </c>
      <c r="AE98" s="64">
        <f t="shared" si="34"/>
        <v>0</v>
      </c>
      <c r="AF98" s="65"/>
      <c r="AG98" s="65">
        <v>5</v>
      </c>
      <c r="AH98" s="65">
        <v>1</v>
      </c>
      <c r="AI98" s="65"/>
      <c r="AJ98" s="66">
        <f t="shared" si="56"/>
        <v>6</v>
      </c>
      <c r="AK98" s="67">
        <v>6</v>
      </c>
      <c r="AL98" s="74">
        <f t="shared" si="29"/>
        <v>24.06</v>
      </c>
    </row>
    <row r="99" spans="1:38" x14ac:dyDescent="0.3">
      <c r="A99" s="83" t="s">
        <v>145</v>
      </c>
      <c r="B99" s="46" t="s">
        <v>146</v>
      </c>
      <c r="C99" s="81"/>
      <c r="D99" s="65">
        <f>[2]nuotekos!D50</f>
        <v>0</v>
      </c>
      <c r="E99" s="65"/>
      <c r="F99" s="65">
        <f>[2]nuotekos!F50</f>
        <v>0</v>
      </c>
      <c r="G99" s="65">
        <v>0.97</v>
      </c>
      <c r="H99" s="66">
        <f t="shared" si="51"/>
        <v>0.97</v>
      </c>
      <c r="I99" s="67">
        <v>0.97</v>
      </c>
      <c r="J99" s="64">
        <f t="shared" si="52"/>
        <v>0</v>
      </c>
      <c r="K99" s="65">
        <f>[2]nuotekos!K50</f>
        <v>0</v>
      </c>
      <c r="L99" s="65">
        <v>1</v>
      </c>
      <c r="M99" s="65">
        <f>[2]nuotekos!M50</f>
        <v>0</v>
      </c>
      <c r="N99" s="65">
        <v>1</v>
      </c>
      <c r="O99" s="66">
        <f t="shared" si="53"/>
        <v>2</v>
      </c>
      <c r="P99" s="67">
        <v>2</v>
      </c>
      <c r="Q99" s="64">
        <f t="shared" si="32"/>
        <v>0</v>
      </c>
      <c r="R99" s="78">
        <f>[2]nuotekos!R50</f>
        <v>0</v>
      </c>
      <c r="S99" s="65">
        <f>[2]nuotekos!S50</f>
        <v>0.5</v>
      </c>
      <c r="T99" s="65">
        <f>[2]nuotekos!T50</f>
        <v>0</v>
      </c>
      <c r="U99" s="65">
        <f>[2]nuotekos!U50</f>
        <v>2</v>
      </c>
      <c r="V99" s="66">
        <f t="shared" si="55"/>
        <v>2.5</v>
      </c>
      <c r="W99" s="66">
        <v>2.5</v>
      </c>
      <c r="X99" s="64">
        <f t="shared" si="33"/>
        <v>0</v>
      </c>
      <c r="Y99" s="65"/>
      <c r="Z99" s="65">
        <v>3</v>
      </c>
      <c r="AA99" s="65"/>
      <c r="AB99" s="65">
        <v>2</v>
      </c>
      <c r="AC99" s="66">
        <f t="shared" si="54"/>
        <v>5</v>
      </c>
      <c r="AD99" s="67">
        <v>5</v>
      </c>
      <c r="AE99" s="64">
        <f t="shared" si="34"/>
        <v>0</v>
      </c>
      <c r="AF99" s="65"/>
      <c r="AG99" s="65">
        <v>0.5</v>
      </c>
      <c r="AH99" s="65"/>
      <c r="AI99" s="65">
        <v>2</v>
      </c>
      <c r="AJ99" s="66">
        <f t="shared" si="56"/>
        <v>2.5</v>
      </c>
      <c r="AK99" s="67">
        <v>2.5</v>
      </c>
      <c r="AL99" s="74">
        <f t="shared" si="29"/>
        <v>12.969999999999999</v>
      </c>
    </row>
    <row r="100" spans="1:38" ht="30.75" customHeight="1" x14ac:dyDescent="0.3">
      <c r="A100" s="83" t="s">
        <v>147</v>
      </c>
      <c r="B100" s="46" t="s">
        <v>148</v>
      </c>
      <c r="C100" s="64"/>
      <c r="D100" s="65"/>
      <c r="E100" s="65"/>
      <c r="F100" s="65">
        <f>[2]energetika!F50</f>
        <v>0</v>
      </c>
      <c r="G100" s="65">
        <v>0.91</v>
      </c>
      <c r="H100" s="66">
        <f t="shared" si="51"/>
        <v>0.91</v>
      </c>
      <c r="I100" s="67">
        <v>0.91</v>
      </c>
      <c r="J100" s="64">
        <f t="shared" si="52"/>
        <v>0</v>
      </c>
      <c r="K100" s="65">
        <f>[2]energetika!K50</f>
        <v>2</v>
      </c>
      <c r="L100" s="65">
        <f>[2]energetika!L50</f>
        <v>3.5</v>
      </c>
      <c r="M100" s="65">
        <f>[2]energetika!M50</f>
        <v>0</v>
      </c>
      <c r="N100" s="65">
        <f>[2]energetika!N50</f>
        <v>0</v>
      </c>
      <c r="O100" s="66">
        <f t="shared" si="53"/>
        <v>5.5</v>
      </c>
      <c r="P100" s="67">
        <v>5.5</v>
      </c>
      <c r="Q100" s="64">
        <f t="shared" si="32"/>
        <v>0</v>
      </c>
      <c r="R100" s="78">
        <f>[2]energetika!R50</f>
        <v>1.75</v>
      </c>
      <c r="S100" s="65">
        <f>[2]energetika!S50</f>
        <v>3.5</v>
      </c>
      <c r="T100" s="65">
        <f>[2]energetika!T50</f>
        <v>0</v>
      </c>
      <c r="U100" s="65">
        <f>[2]energetika!U50</f>
        <v>0</v>
      </c>
      <c r="V100" s="66">
        <f t="shared" si="55"/>
        <v>5.25</v>
      </c>
      <c r="W100" s="66">
        <v>5.25</v>
      </c>
      <c r="X100" s="64">
        <f t="shared" si="33"/>
        <v>0</v>
      </c>
      <c r="Y100" s="65">
        <v>3</v>
      </c>
      <c r="Z100" s="65"/>
      <c r="AA100" s="65">
        <v>3</v>
      </c>
      <c r="AB100" s="65"/>
      <c r="AC100" s="66">
        <f t="shared" si="54"/>
        <v>6</v>
      </c>
      <c r="AD100" s="67">
        <v>6</v>
      </c>
      <c r="AE100" s="64">
        <f t="shared" si="34"/>
        <v>0</v>
      </c>
      <c r="AF100" s="65">
        <v>3</v>
      </c>
      <c r="AG100" s="65"/>
      <c r="AH100" s="65">
        <v>3</v>
      </c>
      <c r="AI100" s="65"/>
      <c r="AJ100" s="66">
        <f t="shared" si="56"/>
        <v>6</v>
      </c>
      <c r="AK100" s="67">
        <v>6</v>
      </c>
      <c r="AL100" s="74">
        <f t="shared" si="29"/>
        <v>23.66</v>
      </c>
    </row>
    <row r="101" spans="1:38" ht="18.75" customHeight="1" x14ac:dyDescent="0.3">
      <c r="A101" s="83" t="s">
        <v>149</v>
      </c>
      <c r="B101" s="46" t="s">
        <v>150</v>
      </c>
      <c r="C101" s="81"/>
      <c r="D101" s="65">
        <f>[2]vandens!D33</f>
        <v>0</v>
      </c>
      <c r="E101" s="65"/>
      <c r="F101" s="65">
        <f>[2]vandens!F33</f>
        <v>0</v>
      </c>
      <c r="G101" s="65">
        <f>[2]vandens!G33</f>
        <v>0</v>
      </c>
      <c r="H101" s="66">
        <f t="shared" si="51"/>
        <v>0</v>
      </c>
      <c r="I101" s="67">
        <v>0</v>
      </c>
      <c r="J101" s="64">
        <f t="shared" si="52"/>
        <v>0</v>
      </c>
      <c r="K101" s="65">
        <f>[2]vandens!K33</f>
        <v>0</v>
      </c>
      <c r="L101" s="65">
        <f>[2]vandens!L33</f>
        <v>0</v>
      </c>
      <c r="M101" s="65">
        <f>[2]vandens!M33</f>
        <v>1</v>
      </c>
      <c r="N101" s="65">
        <f>[2]vandens!N33</f>
        <v>0</v>
      </c>
      <c r="O101" s="66">
        <f t="shared" si="53"/>
        <v>1</v>
      </c>
      <c r="P101" s="67">
        <v>1</v>
      </c>
      <c r="Q101" s="64">
        <f t="shared" si="32"/>
        <v>0</v>
      </c>
      <c r="R101" s="78">
        <f>[2]vandens!R33</f>
        <v>0</v>
      </c>
      <c r="S101" s="65">
        <f>[2]vandens!S33</f>
        <v>2</v>
      </c>
      <c r="T101" s="65">
        <f>[2]vandens!T33</f>
        <v>0</v>
      </c>
      <c r="U101" s="65">
        <f>[2]vandens!U33</f>
        <v>0</v>
      </c>
      <c r="V101" s="66">
        <f t="shared" si="55"/>
        <v>2</v>
      </c>
      <c r="W101" s="66">
        <v>2</v>
      </c>
      <c r="X101" s="64">
        <f t="shared" si="33"/>
        <v>0</v>
      </c>
      <c r="Y101" s="65"/>
      <c r="Z101" s="65"/>
      <c r="AA101" s="65">
        <v>1</v>
      </c>
      <c r="AB101" s="65"/>
      <c r="AC101" s="66">
        <f t="shared" si="54"/>
        <v>1</v>
      </c>
      <c r="AD101" s="67">
        <v>1</v>
      </c>
      <c r="AE101" s="64">
        <f t="shared" si="34"/>
        <v>0</v>
      </c>
      <c r="AF101" s="65"/>
      <c r="AG101" s="65"/>
      <c r="AH101" s="65">
        <v>1</v>
      </c>
      <c r="AI101" s="65"/>
      <c r="AJ101" s="66">
        <f t="shared" si="56"/>
        <v>1</v>
      </c>
      <c r="AK101" s="67">
        <v>1</v>
      </c>
      <c r="AL101" s="74">
        <f t="shared" si="29"/>
        <v>5</v>
      </c>
    </row>
    <row r="102" spans="1:38" ht="29.25" customHeight="1" x14ac:dyDescent="0.3">
      <c r="A102" s="83" t="s">
        <v>151</v>
      </c>
      <c r="B102" s="46" t="s">
        <v>152</v>
      </c>
      <c r="C102" s="81"/>
      <c r="D102" s="65"/>
      <c r="E102" s="65">
        <v>0</v>
      </c>
      <c r="F102" s="65">
        <f>'[2]transportas ir kt.'!F53</f>
        <v>0</v>
      </c>
      <c r="G102" s="65">
        <f>'[2]transportas ir kt.'!G53</f>
        <v>0</v>
      </c>
      <c r="H102" s="66">
        <f t="shared" si="51"/>
        <v>0</v>
      </c>
      <c r="I102" s="67">
        <v>0</v>
      </c>
      <c r="J102" s="64">
        <f t="shared" si="52"/>
        <v>0</v>
      </c>
      <c r="K102" s="65">
        <f>'[2]transportas ir kt.'!K53</f>
        <v>0</v>
      </c>
      <c r="L102" s="65">
        <v>5</v>
      </c>
      <c r="M102" s="65">
        <f>'[2]transportas ir kt.'!M53</f>
        <v>0</v>
      </c>
      <c r="N102" s="65">
        <f>'[2]transportas ir kt.'!N53</f>
        <v>0</v>
      </c>
      <c r="O102" s="66">
        <f t="shared" si="53"/>
        <v>5</v>
      </c>
      <c r="P102" s="67">
        <v>5</v>
      </c>
      <c r="Q102" s="64">
        <f t="shared" si="32"/>
        <v>0</v>
      </c>
      <c r="R102" s="78">
        <f>'[2]transportas ir kt.'!R53</f>
        <v>0</v>
      </c>
      <c r="S102" s="65">
        <f>'[2]transportas ir kt.'!S53</f>
        <v>0</v>
      </c>
      <c r="T102" s="65">
        <f>'[2]transportas ir kt.'!T53</f>
        <v>0</v>
      </c>
      <c r="U102" s="65">
        <f>'[2]transportas ir kt.'!U53</f>
        <v>0</v>
      </c>
      <c r="V102" s="66">
        <f t="shared" si="55"/>
        <v>0</v>
      </c>
      <c r="W102" s="66">
        <v>0</v>
      </c>
      <c r="X102" s="64">
        <f t="shared" si="33"/>
        <v>0</v>
      </c>
      <c r="Y102" s="65"/>
      <c r="Z102" s="65">
        <v>1</v>
      </c>
      <c r="AA102" s="65"/>
      <c r="AB102" s="65"/>
      <c r="AC102" s="66">
        <f t="shared" si="54"/>
        <v>1</v>
      </c>
      <c r="AD102" s="67">
        <v>1</v>
      </c>
      <c r="AE102" s="64">
        <f t="shared" si="34"/>
        <v>0</v>
      </c>
      <c r="AF102" s="65"/>
      <c r="AG102" s="65">
        <v>1</v>
      </c>
      <c r="AH102" s="65"/>
      <c r="AI102" s="65"/>
      <c r="AJ102" s="66">
        <f t="shared" si="56"/>
        <v>1</v>
      </c>
      <c r="AK102" s="67">
        <v>1</v>
      </c>
      <c r="AL102" s="74">
        <f t="shared" si="29"/>
        <v>7</v>
      </c>
    </row>
    <row r="103" spans="1:38" x14ac:dyDescent="0.3">
      <c r="A103" s="83" t="s">
        <v>153</v>
      </c>
      <c r="B103" s="84" t="s">
        <v>154</v>
      </c>
      <c r="C103" s="81"/>
      <c r="D103" s="65"/>
      <c r="E103" s="66">
        <f>[2]vandens!E34+'[2]transportas ir kt.'!E54</f>
        <v>0</v>
      </c>
      <c r="F103" s="66"/>
      <c r="G103" s="66">
        <v>0.27</v>
      </c>
      <c r="H103" s="66">
        <f t="shared" si="51"/>
        <v>0.27</v>
      </c>
      <c r="I103" s="67">
        <v>0.27</v>
      </c>
      <c r="J103" s="64">
        <f t="shared" si="52"/>
        <v>0</v>
      </c>
      <c r="K103" s="65">
        <f>[2]vandens!K34+'[2]transportas ir kt.'!K54</f>
        <v>2.5</v>
      </c>
      <c r="L103" s="66">
        <f>[2]vandens!L34+'[2]transportas ir kt.'!L54</f>
        <v>0</v>
      </c>
      <c r="M103" s="66">
        <v>1.5</v>
      </c>
      <c r="N103" s="66">
        <f>[2]vandens!N34+'[2]transportas ir kt.'!N54</f>
        <v>0</v>
      </c>
      <c r="O103" s="66">
        <f t="shared" si="53"/>
        <v>4</v>
      </c>
      <c r="P103" s="67">
        <v>4</v>
      </c>
      <c r="Q103" s="64">
        <f t="shared" si="32"/>
        <v>0</v>
      </c>
      <c r="R103" s="78">
        <f>[2]vandens!R34+'[2]transportas ir kt.'!R54</f>
        <v>0</v>
      </c>
      <c r="S103" s="66">
        <v>2.5</v>
      </c>
      <c r="T103" s="66">
        <f>[2]vandens!T34+'[2]transportas ir kt.'!T54</f>
        <v>0</v>
      </c>
      <c r="U103" s="66">
        <v>2.5</v>
      </c>
      <c r="V103" s="66">
        <f t="shared" si="55"/>
        <v>5</v>
      </c>
      <c r="W103" s="66">
        <v>5</v>
      </c>
      <c r="X103" s="64">
        <f t="shared" si="33"/>
        <v>0</v>
      </c>
      <c r="Y103" s="65"/>
      <c r="Z103" s="66">
        <v>1</v>
      </c>
      <c r="AA103" s="66"/>
      <c r="AB103" s="66"/>
      <c r="AC103" s="66">
        <f t="shared" si="54"/>
        <v>1</v>
      </c>
      <c r="AD103" s="67">
        <v>1</v>
      </c>
      <c r="AE103" s="64">
        <f t="shared" si="34"/>
        <v>0</v>
      </c>
      <c r="AF103" s="65"/>
      <c r="AG103" s="66">
        <v>1</v>
      </c>
      <c r="AH103" s="66"/>
      <c r="AI103" s="66"/>
      <c r="AJ103" s="66">
        <f t="shared" si="56"/>
        <v>1</v>
      </c>
      <c r="AK103" s="67">
        <v>1</v>
      </c>
      <c r="AL103" s="74">
        <f t="shared" si="29"/>
        <v>11.27</v>
      </c>
    </row>
    <row r="104" spans="1:38" x14ac:dyDescent="0.3">
      <c r="A104" s="83" t="s">
        <v>155</v>
      </c>
      <c r="B104" s="84" t="s">
        <v>156</v>
      </c>
      <c r="C104" s="81"/>
      <c r="D104" s="65">
        <f>'[2]transportas ir kt.'!D55</f>
        <v>0</v>
      </c>
      <c r="E104" s="66"/>
      <c r="F104" s="66">
        <f>'[2]transportas ir kt.'!F55</f>
        <v>0</v>
      </c>
      <c r="G104" s="66">
        <v>0.44</v>
      </c>
      <c r="H104" s="66">
        <f t="shared" si="51"/>
        <v>0.44</v>
      </c>
      <c r="I104" s="67">
        <v>0.44</v>
      </c>
      <c r="J104" s="64">
        <f t="shared" si="52"/>
        <v>0</v>
      </c>
      <c r="K104" s="65">
        <f>'[2]transportas ir kt.'!K55</f>
        <v>0</v>
      </c>
      <c r="L104" s="66">
        <v>1</v>
      </c>
      <c r="M104" s="66">
        <f>'[2]transportas ir kt.'!M55</f>
        <v>0</v>
      </c>
      <c r="N104" s="66">
        <v>1</v>
      </c>
      <c r="O104" s="66">
        <f t="shared" si="53"/>
        <v>2</v>
      </c>
      <c r="P104" s="67">
        <v>2</v>
      </c>
      <c r="Q104" s="64">
        <f t="shared" si="32"/>
        <v>0</v>
      </c>
      <c r="R104" s="78">
        <f>'[2]transportas ir kt.'!R55</f>
        <v>3</v>
      </c>
      <c r="S104" s="66">
        <f>'[2]transportas ir kt.'!S55</f>
        <v>0</v>
      </c>
      <c r="T104" s="66">
        <f>'[2]transportas ir kt.'!T55</f>
        <v>3</v>
      </c>
      <c r="U104" s="66">
        <f>'[2]transportas ir kt.'!U55</f>
        <v>0</v>
      </c>
      <c r="V104" s="66">
        <f t="shared" si="55"/>
        <v>6</v>
      </c>
      <c r="W104" s="66">
        <v>6</v>
      </c>
      <c r="X104" s="64">
        <f t="shared" si="33"/>
        <v>0</v>
      </c>
      <c r="Y104" s="65"/>
      <c r="Z104" s="66">
        <v>2</v>
      </c>
      <c r="AA104" s="66"/>
      <c r="AB104" s="66"/>
      <c r="AC104" s="66">
        <f t="shared" si="54"/>
        <v>2</v>
      </c>
      <c r="AD104" s="67">
        <v>2</v>
      </c>
      <c r="AE104" s="64">
        <f t="shared" si="34"/>
        <v>0</v>
      </c>
      <c r="AF104" s="65"/>
      <c r="AG104" s="66">
        <v>2</v>
      </c>
      <c r="AH104" s="66"/>
      <c r="AI104" s="66"/>
      <c r="AJ104" s="66">
        <f t="shared" si="56"/>
        <v>2</v>
      </c>
      <c r="AK104" s="67">
        <v>2</v>
      </c>
      <c r="AL104" s="74">
        <f t="shared" si="29"/>
        <v>12.44</v>
      </c>
    </row>
    <row r="105" spans="1:38" s="115" customFormat="1" x14ac:dyDescent="0.3">
      <c r="A105" s="83" t="s">
        <v>157</v>
      </c>
      <c r="B105" s="84" t="s">
        <v>171</v>
      </c>
      <c r="C105" s="64"/>
      <c r="D105" s="65">
        <v>9.1</v>
      </c>
      <c r="E105" s="66">
        <v>9.1</v>
      </c>
      <c r="F105" s="66">
        <v>9.1</v>
      </c>
      <c r="G105" s="66">
        <v>10.83</v>
      </c>
      <c r="H105" s="66">
        <f t="shared" si="51"/>
        <v>38.129999999999995</v>
      </c>
      <c r="I105" s="67">
        <v>38.130000000000003</v>
      </c>
      <c r="J105" s="64">
        <f t="shared" si="52"/>
        <v>0</v>
      </c>
      <c r="K105" s="65">
        <v>5.27</v>
      </c>
      <c r="L105" s="66">
        <v>5.27</v>
      </c>
      <c r="M105" s="66">
        <v>5.27</v>
      </c>
      <c r="N105" s="66">
        <v>5.27</v>
      </c>
      <c r="O105" s="66">
        <f t="shared" si="53"/>
        <v>21.08</v>
      </c>
      <c r="P105" s="67">
        <v>21.08</v>
      </c>
      <c r="Q105" s="64">
        <f t="shared" si="32"/>
        <v>0</v>
      </c>
      <c r="R105" s="78">
        <v>10.15</v>
      </c>
      <c r="S105" s="66">
        <v>10.15</v>
      </c>
      <c r="T105" s="66">
        <v>10.14</v>
      </c>
      <c r="U105" s="66">
        <v>10.14</v>
      </c>
      <c r="V105" s="66">
        <f t="shared" si="55"/>
        <v>40.58</v>
      </c>
      <c r="W105" s="66">
        <v>40.58</v>
      </c>
      <c r="X105" s="64">
        <f t="shared" si="33"/>
        <v>0</v>
      </c>
      <c r="Y105" s="65">
        <v>3.32</v>
      </c>
      <c r="Z105" s="66">
        <v>3.32</v>
      </c>
      <c r="AA105" s="66">
        <v>3.32</v>
      </c>
      <c r="AB105" s="66">
        <v>3.32</v>
      </c>
      <c r="AC105" s="66">
        <f t="shared" si="54"/>
        <v>13.28</v>
      </c>
      <c r="AD105" s="67">
        <v>13.28</v>
      </c>
      <c r="AE105" s="64">
        <f t="shared" si="34"/>
        <v>0</v>
      </c>
      <c r="AF105" s="65">
        <v>12.4</v>
      </c>
      <c r="AG105" s="66">
        <v>12.4</v>
      </c>
      <c r="AH105" s="66">
        <v>12.3</v>
      </c>
      <c r="AI105" s="66">
        <v>12.3</v>
      </c>
      <c r="AJ105" s="66">
        <f t="shared" si="56"/>
        <v>49.400000000000006</v>
      </c>
      <c r="AK105" s="67">
        <v>49.4</v>
      </c>
      <c r="AL105" s="74">
        <f t="shared" si="29"/>
        <v>162.47</v>
      </c>
    </row>
    <row r="106" spans="1:38" x14ac:dyDescent="0.3">
      <c r="A106" s="83" t="s">
        <v>158</v>
      </c>
      <c r="B106" s="84" t="s">
        <v>159</v>
      </c>
      <c r="C106" s="64"/>
      <c r="D106" s="65">
        <f>[2]energetika!D58</f>
        <v>0</v>
      </c>
      <c r="E106" s="66">
        <f>[2]energetika!E58</f>
        <v>0</v>
      </c>
      <c r="F106" s="66"/>
      <c r="G106" s="66">
        <f>[2]energetika!G58</f>
        <v>0</v>
      </c>
      <c r="H106" s="66">
        <f t="shared" si="51"/>
        <v>0</v>
      </c>
      <c r="I106" s="67">
        <v>0</v>
      </c>
      <c r="J106" s="64">
        <f t="shared" si="52"/>
        <v>0</v>
      </c>
      <c r="K106" s="65">
        <f>[2]energetika!K58</f>
        <v>0</v>
      </c>
      <c r="L106" s="66">
        <f>[2]energetika!L58</f>
        <v>0</v>
      </c>
      <c r="M106" s="66">
        <f>[2]energetika!M58</f>
        <v>1</v>
      </c>
      <c r="N106" s="66">
        <f>[2]energetika!N58</f>
        <v>0</v>
      </c>
      <c r="O106" s="66">
        <f t="shared" si="53"/>
        <v>1</v>
      </c>
      <c r="P106" s="67">
        <v>1</v>
      </c>
      <c r="Q106" s="64">
        <f t="shared" si="32"/>
        <v>0</v>
      </c>
      <c r="R106" s="78">
        <f>[2]energetika!R58</f>
        <v>0</v>
      </c>
      <c r="S106" s="66">
        <f>[2]energetika!S58</f>
        <v>0</v>
      </c>
      <c r="T106" s="66">
        <f>[2]energetika!T58</f>
        <v>1</v>
      </c>
      <c r="U106" s="66">
        <f>[2]energetika!U58</f>
        <v>0</v>
      </c>
      <c r="V106" s="66">
        <f t="shared" si="55"/>
        <v>1</v>
      </c>
      <c r="W106" s="66">
        <v>1</v>
      </c>
      <c r="X106" s="64">
        <f t="shared" si="33"/>
        <v>0</v>
      </c>
      <c r="Y106" s="65"/>
      <c r="Z106" s="66">
        <v>1</v>
      </c>
      <c r="AA106" s="66"/>
      <c r="AB106" s="66">
        <v>1</v>
      </c>
      <c r="AC106" s="66">
        <f t="shared" si="54"/>
        <v>2</v>
      </c>
      <c r="AD106" s="67">
        <v>2</v>
      </c>
      <c r="AE106" s="64">
        <f t="shared" si="34"/>
        <v>0</v>
      </c>
      <c r="AF106" s="65"/>
      <c r="AG106" s="66">
        <v>1</v>
      </c>
      <c r="AH106" s="66"/>
      <c r="AI106" s="66">
        <v>1</v>
      </c>
      <c r="AJ106" s="66">
        <f t="shared" si="56"/>
        <v>2</v>
      </c>
      <c r="AK106" s="67">
        <v>2</v>
      </c>
      <c r="AL106" s="74">
        <f t="shared" si="29"/>
        <v>6</v>
      </c>
    </row>
    <row r="107" spans="1:38" x14ac:dyDescent="0.3">
      <c r="A107" s="83" t="s">
        <v>160</v>
      </c>
      <c r="B107" s="84" t="s">
        <v>310</v>
      </c>
      <c r="C107" s="64"/>
      <c r="D107" s="65">
        <f>'[2]transportas ir kt.'!D58</f>
        <v>0</v>
      </c>
      <c r="E107" s="66"/>
      <c r="F107" s="66">
        <f>'[2]transportas ir kt.'!F58</f>
        <v>0</v>
      </c>
      <c r="G107" s="66">
        <v>4.7300000000000004</v>
      </c>
      <c r="H107" s="66">
        <f t="shared" si="51"/>
        <v>4.7300000000000004</v>
      </c>
      <c r="I107" s="67">
        <v>4.7300000000000004</v>
      </c>
      <c r="J107" s="64">
        <f t="shared" si="52"/>
        <v>0</v>
      </c>
      <c r="K107" s="65">
        <f>'[2]transportas ir kt.'!K58</f>
        <v>0</v>
      </c>
      <c r="L107" s="66">
        <f>'[2]transportas ir kt.'!L58</f>
        <v>0</v>
      </c>
      <c r="M107" s="66">
        <f>'[2]transportas ir kt.'!M58</f>
        <v>0</v>
      </c>
      <c r="N107" s="66">
        <f>'[2]transportas ir kt.'!N58</f>
        <v>0</v>
      </c>
      <c r="O107" s="66">
        <f t="shared" si="53"/>
        <v>0</v>
      </c>
      <c r="P107" s="67">
        <v>0</v>
      </c>
      <c r="Q107" s="64">
        <f t="shared" si="32"/>
        <v>0</v>
      </c>
      <c r="R107" s="78">
        <f>'[2]transportas ir kt.'!R58</f>
        <v>0</v>
      </c>
      <c r="S107" s="66">
        <f>'[2]transportas ir kt.'!S58</f>
        <v>0</v>
      </c>
      <c r="T107" s="66">
        <f>'[2]transportas ir kt.'!T58</f>
        <v>0</v>
      </c>
      <c r="U107" s="66">
        <f>'[2]transportas ir kt.'!U58</f>
        <v>0</v>
      </c>
      <c r="V107" s="66">
        <f t="shared" si="55"/>
        <v>0</v>
      </c>
      <c r="W107" s="66">
        <v>0</v>
      </c>
      <c r="X107" s="64">
        <f t="shared" si="33"/>
        <v>0</v>
      </c>
      <c r="Y107" s="65"/>
      <c r="Z107" s="66"/>
      <c r="AA107" s="66"/>
      <c r="AB107" s="66"/>
      <c r="AC107" s="66">
        <f t="shared" si="54"/>
        <v>0</v>
      </c>
      <c r="AD107" s="67"/>
      <c r="AE107" s="64">
        <f t="shared" si="34"/>
        <v>0</v>
      </c>
      <c r="AF107" s="65"/>
      <c r="AG107" s="66"/>
      <c r="AH107" s="66"/>
      <c r="AI107" s="66"/>
      <c r="AJ107" s="66">
        <f t="shared" si="56"/>
        <v>0</v>
      </c>
      <c r="AK107" s="67"/>
      <c r="AL107" s="74">
        <f t="shared" si="29"/>
        <v>4.7300000000000004</v>
      </c>
    </row>
    <row r="108" spans="1:38" x14ac:dyDescent="0.3">
      <c r="A108" s="87" t="s">
        <v>162</v>
      </c>
      <c r="B108" s="88" t="s">
        <v>163</v>
      </c>
      <c r="C108" s="64"/>
      <c r="D108" s="65">
        <v>0.3</v>
      </c>
      <c r="E108" s="66"/>
      <c r="F108" s="66">
        <f>'[2]transportas ir kt.'!F59</f>
        <v>0</v>
      </c>
      <c r="G108" s="66">
        <v>0</v>
      </c>
      <c r="H108" s="66">
        <f t="shared" si="51"/>
        <v>0.3</v>
      </c>
      <c r="I108" s="67">
        <v>0.3</v>
      </c>
      <c r="J108" s="64">
        <f t="shared" si="52"/>
        <v>0</v>
      </c>
      <c r="K108" s="65">
        <f>'[2]transportas ir kt.'!K59</f>
        <v>0</v>
      </c>
      <c r="L108" s="66">
        <f>'[2]transportas ir kt.'!L59</f>
        <v>0</v>
      </c>
      <c r="M108" s="66">
        <v>2</v>
      </c>
      <c r="N108" s="66">
        <f>'[2]transportas ir kt.'!N59</f>
        <v>0</v>
      </c>
      <c r="O108" s="66">
        <f t="shared" si="53"/>
        <v>2</v>
      </c>
      <c r="P108" s="67">
        <v>2</v>
      </c>
      <c r="Q108" s="64">
        <f t="shared" si="32"/>
        <v>0</v>
      </c>
      <c r="R108" s="78">
        <f>'[2]transportas ir kt.'!R59</f>
        <v>0</v>
      </c>
      <c r="S108" s="66">
        <f>'[2]transportas ir kt.'!S59</f>
        <v>0</v>
      </c>
      <c r="T108" s="66">
        <f>'[2]transportas ir kt.'!T59</f>
        <v>0</v>
      </c>
      <c r="U108" s="66">
        <f>'[2]transportas ir kt.'!U59</f>
        <v>0</v>
      </c>
      <c r="V108" s="66">
        <f t="shared" si="55"/>
        <v>0</v>
      </c>
      <c r="W108" s="66">
        <v>0</v>
      </c>
      <c r="X108" s="64">
        <f t="shared" si="33"/>
        <v>0</v>
      </c>
      <c r="Y108" s="65"/>
      <c r="Z108" s="66"/>
      <c r="AA108" s="66"/>
      <c r="AB108" s="66"/>
      <c r="AC108" s="66">
        <f t="shared" si="54"/>
        <v>0</v>
      </c>
      <c r="AD108" s="67"/>
      <c r="AE108" s="64">
        <f t="shared" si="34"/>
        <v>0</v>
      </c>
      <c r="AF108" s="65"/>
      <c r="AG108" s="66"/>
      <c r="AH108" s="66"/>
      <c r="AI108" s="66"/>
      <c r="AJ108" s="66">
        <f t="shared" si="56"/>
        <v>0</v>
      </c>
      <c r="AK108" s="67"/>
      <c r="AL108" s="74">
        <f t="shared" si="29"/>
        <v>2.2999999999999998</v>
      </c>
    </row>
    <row r="109" spans="1:38" x14ac:dyDescent="0.3">
      <c r="A109" s="83" t="s">
        <v>164</v>
      </c>
      <c r="B109" s="89" t="s">
        <v>165</v>
      </c>
      <c r="C109" s="90"/>
      <c r="D109" s="91">
        <f>'[2]transportas ir kt.'!D60</f>
        <v>0</v>
      </c>
      <c r="E109" s="92">
        <f>'[2]transportas ir kt.'!E60</f>
        <v>0</v>
      </c>
      <c r="F109" s="92"/>
      <c r="G109" s="92"/>
      <c r="H109" s="92"/>
      <c r="I109" s="93">
        <v>0</v>
      </c>
      <c r="J109" s="90">
        <f t="shared" si="52"/>
        <v>0</v>
      </c>
      <c r="K109" s="91">
        <f>'[2]transportas ir kt.'!K60</f>
        <v>0</v>
      </c>
      <c r="L109" s="92">
        <f>'[2]transportas ir kt.'!L60</f>
        <v>0</v>
      </c>
      <c r="M109" s="92">
        <v>150</v>
      </c>
      <c r="N109" s="92">
        <f>'[2]transportas ir kt.'!N60</f>
        <v>0</v>
      </c>
      <c r="O109" s="92">
        <f t="shared" si="53"/>
        <v>150</v>
      </c>
      <c r="P109" s="93">
        <v>150</v>
      </c>
      <c r="Q109" s="90">
        <f t="shared" si="32"/>
        <v>0</v>
      </c>
      <c r="R109" s="91">
        <f>'[2]transportas ir kt.'!R60</f>
        <v>0</v>
      </c>
      <c r="S109" s="92">
        <f>'[2]transportas ir kt.'!S60</f>
        <v>0</v>
      </c>
      <c r="T109" s="92">
        <f>'[2]transportas ir kt.'!T60</f>
        <v>0</v>
      </c>
      <c r="U109" s="92">
        <f>'[2]transportas ir kt.'!U60</f>
        <v>0</v>
      </c>
      <c r="V109" s="92">
        <f t="shared" si="55"/>
        <v>0</v>
      </c>
      <c r="W109" s="93">
        <v>0</v>
      </c>
      <c r="X109" s="90">
        <f t="shared" si="33"/>
        <v>0</v>
      </c>
      <c r="Y109" s="91"/>
      <c r="Z109" s="92"/>
      <c r="AA109" s="92"/>
      <c r="AB109" s="92"/>
      <c r="AC109" s="92">
        <f t="shared" si="54"/>
        <v>0</v>
      </c>
      <c r="AD109" s="93"/>
      <c r="AE109" s="90">
        <f t="shared" si="34"/>
        <v>0</v>
      </c>
      <c r="AF109" s="91"/>
      <c r="AG109" s="92"/>
      <c r="AH109" s="92"/>
      <c r="AI109" s="92"/>
      <c r="AJ109" s="92">
        <f t="shared" si="56"/>
        <v>0</v>
      </c>
      <c r="AK109" s="93"/>
      <c r="AL109" s="94">
        <f t="shared" si="29"/>
        <v>150</v>
      </c>
    </row>
    <row r="110" spans="1:38" ht="20.25" customHeight="1" x14ac:dyDescent="0.3">
      <c r="A110" s="83" t="s">
        <v>166</v>
      </c>
      <c r="B110" s="95" t="s">
        <v>167</v>
      </c>
      <c r="C110" s="64"/>
      <c r="D110" s="65">
        <f>'[2]transportas ir kt.'!D61</f>
        <v>0</v>
      </c>
      <c r="E110" s="66">
        <v>7.4</v>
      </c>
      <c r="F110" s="66">
        <f>'[2]transportas ir kt.'!F61</f>
        <v>0</v>
      </c>
      <c r="G110" s="66">
        <f>'[2]transportas ir kt.'!G61</f>
        <v>0</v>
      </c>
      <c r="H110" s="66">
        <f t="shared" ref="H110:H116" si="57">SUM(D110:G110)</f>
        <v>7.4</v>
      </c>
      <c r="I110" s="96">
        <v>7.4</v>
      </c>
      <c r="J110" s="64">
        <f t="shared" si="52"/>
        <v>0</v>
      </c>
      <c r="K110" s="65">
        <f>'[2]transportas ir kt.'!K61</f>
        <v>0</v>
      </c>
      <c r="L110" s="66">
        <f>'[2]transportas ir kt.'!L61</f>
        <v>0</v>
      </c>
      <c r="M110" s="66">
        <f>'[2]transportas ir kt.'!M61</f>
        <v>0</v>
      </c>
      <c r="N110" s="66">
        <f>'[2]transportas ir kt.'!N61</f>
        <v>0</v>
      </c>
      <c r="O110" s="66">
        <f t="shared" si="53"/>
        <v>0</v>
      </c>
      <c r="P110" s="96"/>
      <c r="Q110" s="64">
        <f t="shared" si="32"/>
        <v>0</v>
      </c>
      <c r="R110" s="65">
        <f>'[2]transportas ir kt.'!R61</f>
        <v>0</v>
      </c>
      <c r="S110" s="66">
        <f>'[2]transportas ir kt.'!S61</f>
        <v>0</v>
      </c>
      <c r="T110" s="66">
        <f>'[2]transportas ir kt.'!T61</f>
        <v>0</v>
      </c>
      <c r="U110" s="66">
        <f>'[2]transportas ir kt.'!U61</f>
        <v>0</v>
      </c>
      <c r="V110" s="66">
        <f t="shared" si="55"/>
        <v>0</v>
      </c>
      <c r="W110" s="96">
        <v>0</v>
      </c>
      <c r="X110" s="64">
        <f t="shared" si="33"/>
        <v>0</v>
      </c>
      <c r="Y110" s="65"/>
      <c r="Z110" s="66"/>
      <c r="AA110" s="66"/>
      <c r="AB110" s="66"/>
      <c r="AC110" s="66">
        <f t="shared" si="54"/>
        <v>0</v>
      </c>
      <c r="AD110" s="96"/>
      <c r="AE110" s="64">
        <f t="shared" si="34"/>
        <v>0</v>
      </c>
      <c r="AF110" s="65"/>
      <c r="AG110" s="66"/>
      <c r="AH110" s="66"/>
      <c r="AI110" s="66"/>
      <c r="AJ110" s="66">
        <f t="shared" si="56"/>
        <v>0</v>
      </c>
      <c r="AK110" s="96"/>
      <c r="AL110" s="74">
        <f t="shared" si="29"/>
        <v>7.4</v>
      </c>
    </row>
    <row r="111" spans="1:38" x14ac:dyDescent="0.3">
      <c r="A111" s="176" t="s">
        <v>168</v>
      </c>
      <c r="B111" s="95" t="s">
        <v>169</v>
      </c>
      <c r="C111" s="64"/>
      <c r="D111" s="65">
        <f>'[2]transportas ir kt.'!D62</f>
        <v>0</v>
      </c>
      <c r="E111" s="66">
        <f>'[2]transportas ir kt.'!E62</f>
        <v>0</v>
      </c>
      <c r="F111" s="66">
        <f>'[2]transportas ir kt.'!F62</f>
        <v>0</v>
      </c>
      <c r="G111" s="66">
        <f>'[2]transportas ir kt.'!G62</f>
        <v>0</v>
      </c>
      <c r="H111" s="66">
        <f t="shared" si="57"/>
        <v>0</v>
      </c>
      <c r="I111" s="96">
        <v>0</v>
      </c>
      <c r="J111" s="64">
        <f t="shared" si="52"/>
        <v>0</v>
      </c>
      <c r="K111" s="65">
        <f>'[2]transportas ir kt.'!K62</f>
        <v>0</v>
      </c>
      <c r="L111" s="66">
        <f>'[2]transportas ir kt.'!L62</f>
        <v>0</v>
      </c>
      <c r="M111" s="66">
        <f>'[2]transportas ir kt.'!M62</f>
        <v>0</v>
      </c>
      <c r="N111" s="66">
        <f>'[2]transportas ir kt.'!N62</f>
        <v>0</v>
      </c>
      <c r="O111" s="66">
        <f t="shared" si="53"/>
        <v>0</v>
      </c>
      <c r="P111" s="96"/>
      <c r="Q111" s="64">
        <f t="shared" si="32"/>
        <v>0</v>
      </c>
      <c r="R111" s="65">
        <f>'[2]transportas ir kt.'!R62</f>
        <v>0</v>
      </c>
      <c r="S111" s="66">
        <f>'[2]transportas ir kt.'!S62</f>
        <v>0</v>
      </c>
      <c r="T111" s="66">
        <f>'[2]transportas ir kt.'!T62</f>
        <v>0</v>
      </c>
      <c r="U111" s="66">
        <f>'[2]transportas ir kt.'!U62</f>
        <v>0</v>
      </c>
      <c r="V111" s="66">
        <f t="shared" si="55"/>
        <v>0</v>
      </c>
      <c r="W111" s="96">
        <v>0</v>
      </c>
      <c r="X111" s="64">
        <f t="shared" si="33"/>
        <v>0</v>
      </c>
      <c r="Y111" s="65"/>
      <c r="Z111" s="66"/>
      <c r="AA111" s="66">
        <v>60</v>
      </c>
      <c r="AB111" s="66">
        <v>0</v>
      </c>
      <c r="AC111" s="66">
        <f t="shared" si="54"/>
        <v>60</v>
      </c>
      <c r="AD111" s="96">
        <v>60</v>
      </c>
      <c r="AE111" s="64">
        <f t="shared" si="34"/>
        <v>0</v>
      </c>
      <c r="AF111" s="65"/>
      <c r="AG111" s="66"/>
      <c r="AH111" s="66">
        <v>60</v>
      </c>
      <c r="AI111" s="66"/>
      <c r="AJ111" s="66">
        <f t="shared" si="56"/>
        <v>60</v>
      </c>
      <c r="AK111" s="96">
        <v>60</v>
      </c>
      <c r="AL111" s="74">
        <f t="shared" si="29"/>
        <v>120</v>
      </c>
    </row>
    <row r="112" spans="1:38" s="115" customFormat="1" x14ac:dyDescent="0.3">
      <c r="A112" s="176" t="s">
        <v>304</v>
      </c>
      <c r="B112" s="189" t="s">
        <v>305</v>
      </c>
      <c r="C112" s="64"/>
      <c r="D112" s="65">
        <f>'[2]transportas ir kt.'!D63</f>
        <v>0</v>
      </c>
      <c r="E112" s="66">
        <f>'[2]transportas ir kt.'!E63</f>
        <v>0</v>
      </c>
      <c r="F112" s="66">
        <f>'[2]transportas ir kt.'!F63</f>
        <v>0</v>
      </c>
      <c r="G112" s="66"/>
      <c r="H112" s="66">
        <f t="shared" si="57"/>
        <v>0</v>
      </c>
      <c r="I112" s="96">
        <v>0</v>
      </c>
      <c r="J112" s="64">
        <f t="shared" si="52"/>
        <v>0</v>
      </c>
      <c r="K112" s="65">
        <f>'[2]transportas ir kt.'!K63</f>
        <v>0</v>
      </c>
      <c r="L112" s="66">
        <v>30</v>
      </c>
      <c r="M112" s="66">
        <f>'[2]transportas ir kt.'!M63</f>
        <v>0</v>
      </c>
      <c r="N112" s="66">
        <f>'[2]transportas ir kt.'!N63</f>
        <v>0</v>
      </c>
      <c r="O112" s="66">
        <f t="shared" si="53"/>
        <v>30</v>
      </c>
      <c r="P112" s="96">
        <v>30</v>
      </c>
      <c r="Q112" s="64">
        <f t="shared" si="32"/>
        <v>0</v>
      </c>
      <c r="R112" s="65">
        <f>'[2]transportas ir kt.'!R63</f>
        <v>0</v>
      </c>
      <c r="S112" s="66">
        <f>'[2]transportas ir kt.'!S63</f>
        <v>0</v>
      </c>
      <c r="T112" s="66">
        <f>'[2]transportas ir kt.'!T63</f>
        <v>0</v>
      </c>
      <c r="U112" s="66">
        <f>'[2]transportas ir kt.'!U63</f>
        <v>0</v>
      </c>
      <c r="V112" s="66">
        <f t="shared" si="55"/>
        <v>0</v>
      </c>
      <c r="W112" s="96"/>
      <c r="X112" s="64">
        <f t="shared" si="33"/>
        <v>0</v>
      </c>
      <c r="Y112" s="65"/>
      <c r="Z112" s="66"/>
      <c r="AA112" s="66"/>
      <c r="AB112" s="66">
        <v>0</v>
      </c>
      <c r="AC112" s="66">
        <f t="shared" si="54"/>
        <v>0</v>
      </c>
      <c r="AD112" s="96"/>
      <c r="AE112" s="64">
        <f t="shared" si="34"/>
        <v>0</v>
      </c>
      <c r="AF112" s="65"/>
      <c r="AG112" s="66"/>
      <c r="AH112" s="66"/>
      <c r="AI112" s="66"/>
      <c r="AJ112" s="66">
        <f t="shared" si="56"/>
        <v>0</v>
      </c>
      <c r="AK112" s="96"/>
      <c r="AL112" s="74">
        <f t="shared" si="29"/>
        <v>30</v>
      </c>
    </row>
    <row r="113" spans="1:38" x14ac:dyDescent="0.3">
      <c r="A113" s="87" t="s">
        <v>327</v>
      </c>
      <c r="B113" s="189" t="s">
        <v>324</v>
      </c>
      <c r="C113" s="71"/>
      <c r="D113" s="78"/>
      <c r="E113" s="66"/>
      <c r="F113" s="66"/>
      <c r="G113" s="66"/>
      <c r="H113" s="66">
        <f t="shared" si="57"/>
        <v>0</v>
      </c>
      <c r="I113" s="96"/>
      <c r="J113" s="64">
        <f t="shared" si="52"/>
        <v>0</v>
      </c>
      <c r="K113" s="65">
        <v>2</v>
      </c>
      <c r="L113" s="66">
        <v>2</v>
      </c>
      <c r="M113" s="66"/>
      <c r="N113" s="66"/>
      <c r="O113" s="66">
        <f t="shared" si="53"/>
        <v>4</v>
      </c>
      <c r="P113" s="96">
        <v>4</v>
      </c>
      <c r="Q113" s="64">
        <f t="shared" si="32"/>
        <v>0</v>
      </c>
      <c r="R113" s="65"/>
      <c r="S113" s="66"/>
      <c r="T113" s="66"/>
      <c r="U113" s="66"/>
      <c r="V113" s="66">
        <f t="shared" si="55"/>
        <v>0</v>
      </c>
      <c r="W113" s="96"/>
      <c r="X113" s="64">
        <f t="shared" si="33"/>
        <v>0</v>
      </c>
      <c r="Y113" s="65"/>
      <c r="Z113" s="66"/>
      <c r="AA113" s="66"/>
      <c r="AB113" s="66">
        <v>0</v>
      </c>
      <c r="AC113" s="66">
        <f t="shared" si="54"/>
        <v>0</v>
      </c>
      <c r="AD113" s="96"/>
      <c r="AE113" s="64">
        <f t="shared" si="34"/>
        <v>0</v>
      </c>
      <c r="AF113" s="65"/>
      <c r="AG113" s="66"/>
      <c r="AH113" s="66"/>
      <c r="AI113" s="66"/>
      <c r="AJ113" s="66">
        <f t="shared" si="56"/>
        <v>0</v>
      </c>
      <c r="AK113" s="96"/>
      <c r="AL113" s="74">
        <f t="shared" si="29"/>
        <v>4</v>
      </c>
    </row>
    <row r="114" spans="1:38" x14ac:dyDescent="0.3">
      <c r="A114" s="87" t="s">
        <v>328</v>
      </c>
      <c r="B114" s="189" t="s">
        <v>325</v>
      </c>
      <c r="C114" s="71"/>
      <c r="D114" s="78"/>
      <c r="E114" s="66"/>
      <c r="F114" s="66"/>
      <c r="G114" s="66">
        <v>0.76</v>
      </c>
      <c r="H114" s="66">
        <f t="shared" si="57"/>
        <v>0.76</v>
      </c>
      <c r="I114" s="96">
        <v>0.76</v>
      </c>
      <c r="J114" s="64">
        <f t="shared" si="52"/>
        <v>0</v>
      </c>
      <c r="K114" s="65"/>
      <c r="L114" s="66"/>
      <c r="M114" s="66">
        <v>1</v>
      </c>
      <c r="N114" s="66"/>
      <c r="O114" s="66">
        <f t="shared" si="53"/>
        <v>1</v>
      </c>
      <c r="P114" s="96">
        <v>1</v>
      </c>
      <c r="Q114" s="64">
        <f t="shared" si="32"/>
        <v>0</v>
      </c>
      <c r="R114" s="65"/>
      <c r="S114" s="66"/>
      <c r="T114" s="66"/>
      <c r="U114" s="66"/>
      <c r="V114" s="66">
        <f t="shared" si="55"/>
        <v>0</v>
      </c>
      <c r="W114" s="96"/>
      <c r="X114" s="64">
        <f t="shared" si="33"/>
        <v>0</v>
      </c>
      <c r="Y114" s="65"/>
      <c r="Z114" s="66"/>
      <c r="AA114" s="66"/>
      <c r="AB114" s="66"/>
      <c r="AC114" s="66">
        <f t="shared" si="54"/>
        <v>0</v>
      </c>
      <c r="AD114" s="96"/>
      <c r="AE114" s="64">
        <f t="shared" si="34"/>
        <v>0</v>
      </c>
      <c r="AF114" s="65"/>
      <c r="AG114" s="66"/>
      <c r="AH114" s="66"/>
      <c r="AI114" s="66"/>
      <c r="AJ114" s="66">
        <f t="shared" si="56"/>
        <v>0</v>
      </c>
      <c r="AK114" s="96"/>
      <c r="AL114" s="74">
        <f t="shared" si="29"/>
        <v>1.76</v>
      </c>
    </row>
    <row r="115" spans="1:38" x14ac:dyDescent="0.3">
      <c r="A115" s="87" t="s">
        <v>329</v>
      </c>
      <c r="B115" s="189" t="s">
        <v>331</v>
      </c>
      <c r="C115" s="71"/>
      <c r="D115" s="78"/>
      <c r="E115" s="66"/>
      <c r="F115" s="66"/>
      <c r="G115" s="66"/>
      <c r="H115" s="66">
        <f t="shared" si="57"/>
        <v>0</v>
      </c>
      <c r="I115" s="96"/>
      <c r="J115" s="64">
        <f t="shared" si="52"/>
        <v>0</v>
      </c>
      <c r="K115" s="65">
        <v>3</v>
      </c>
      <c r="L115" s="66"/>
      <c r="M115" s="66"/>
      <c r="N115" s="66"/>
      <c r="O115" s="66">
        <f t="shared" si="53"/>
        <v>3</v>
      </c>
      <c r="P115" s="96">
        <v>3</v>
      </c>
      <c r="Q115" s="64">
        <f t="shared" si="32"/>
        <v>0</v>
      </c>
      <c r="R115" s="65"/>
      <c r="S115" s="66"/>
      <c r="T115" s="66"/>
      <c r="U115" s="66"/>
      <c r="V115" s="66">
        <f t="shared" si="55"/>
        <v>0</v>
      </c>
      <c r="W115" s="96"/>
      <c r="X115" s="64">
        <f t="shared" si="33"/>
        <v>0</v>
      </c>
      <c r="Y115" s="65"/>
      <c r="Z115" s="66"/>
      <c r="AA115" s="66"/>
      <c r="AB115" s="66"/>
      <c r="AC115" s="66">
        <f t="shared" si="54"/>
        <v>0</v>
      </c>
      <c r="AD115" s="96"/>
      <c r="AE115" s="64">
        <f t="shared" si="34"/>
        <v>0</v>
      </c>
      <c r="AF115" s="65"/>
      <c r="AG115" s="66"/>
      <c r="AH115" s="66"/>
      <c r="AI115" s="66"/>
      <c r="AJ115" s="66">
        <f t="shared" si="56"/>
        <v>0</v>
      </c>
      <c r="AK115" s="96"/>
      <c r="AL115" s="74">
        <f t="shared" si="29"/>
        <v>3</v>
      </c>
    </row>
    <row r="116" spans="1:38" ht="15" thickBot="1" x14ac:dyDescent="0.35">
      <c r="A116" s="218" t="s">
        <v>330</v>
      </c>
      <c r="B116" s="191" t="s">
        <v>326</v>
      </c>
      <c r="C116" s="219"/>
      <c r="D116" s="220"/>
      <c r="E116" s="101"/>
      <c r="F116" s="101"/>
      <c r="G116" s="101"/>
      <c r="H116" s="101">
        <f t="shared" si="57"/>
        <v>0</v>
      </c>
      <c r="I116" s="102"/>
      <c r="J116" s="99">
        <f t="shared" si="52"/>
        <v>0</v>
      </c>
      <c r="K116" s="100">
        <v>8</v>
      </c>
      <c r="L116" s="101"/>
      <c r="M116" s="101"/>
      <c r="N116" s="101"/>
      <c r="O116" s="101">
        <f t="shared" si="53"/>
        <v>8</v>
      </c>
      <c r="P116" s="102">
        <v>8</v>
      </c>
      <c r="Q116" s="99">
        <f t="shared" si="32"/>
        <v>0</v>
      </c>
      <c r="R116" s="100"/>
      <c r="S116" s="101"/>
      <c r="T116" s="101"/>
      <c r="U116" s="101"/>
      <c r="V116" s="101">
        <f t="shared" si="55"/>
        <v>0</v>
      </c>
      <c r="W116" s="102"/>
      <c r="X116" s="99">
        <f t="shared" si="33"/>
        <v>0</v>
      </c>
      <c r="Y116" s="100"/>
      <c r="Z116" s="101"/>
      <c r="AA116" s="101"/>
      <c r="AB116" s="101"/>
      <c r="AC116" s="101">
        <f t="shared" si="54"/>
        <v>0</v>
      </c>
      <c r="AD116" s="102"/>
      <c r="AE116" s="99">
        <f t="shared" si="34"/>
        <v>0</v>
      </c>
      <c r="AF116" s="100"/>
      <c r="AG116" s="101"/>
      <c r="AH116" s="101"/>
      <c r="AI116" s="101"/>
      <c r="AJ116" s="101">
        <f t="shared" si="56"/>
        <v>0</v>
      </c>
      <c r="AK116" s="102"/>
      <c r="AL116" s="103">
        <f t="shared" si="29"/>
        <v>8</v>
      </c>
    </row>
  </sheetData>
  <mergeCells count="14">
    <mergeCell ref="X8:X9"/>
    <mergeCell ref="Y8:AD8"/>
    <mergeCell ref="AE8:AE9"/>
    <mergeCell ref="AF8:AK8"/>
    <mergeCell ref="AL8:AL9"/>
    <mergeCell ref="N2:W2"/>
    <mergeCell ref="A5:U5"/>
    <mergeCell ref="A8:A9"/>
    <mergeCell ref="C8:C9"/>
    <mergeCell ref="D8:I8"/>
    <mergeCell ref="J8:J9"/>
    <mergeCell ref="K8:P8"/>
    <mergeCell ref="Q8:Q9"/>
    <mergeCell ref="R8:W8"/>
  </mergeCells>
  <phoneticPr fontId="13" type="noConversion"/>
  <conditionalFormatting sqref="B15:B17">
    <cfRule type="cellIs" dxfId="25" priority="7" operator="equal">
      <formula>0</formula>
    </cfRule>
  </conditionalFormatting>
  <conditionalFormatting sqref="B36:B38">
    <cfRule type="cellIs" dxfId="24" priority="5" operator="equal">
      <formula>0</formula>
    </cfRule>
  </conditionalFormatting>
  <conditionalFormatting sqref="B40:B42">
    <cfRule type="cellIs" dxfId="23" priority="2" operator="equal">
      <formula>0</formula>
    </cfRule>
  </conditionalFormatting>
  <conditionalFormatting sqref="B49">
    <cfRule type="cellIs" dxfId="22" priority="3" operator="equal">
      <formula>0</formula>
    </cfRule>
  </conditionalFormatting>
  <conditionalFormatting sqref="B82:B88">
    <cfRule type="cellIs" dxfId="21" priority="1" operator="equal">
      <formula>0</formula>
    </cfRule>
  </conditionalFormatting>
  <conditionalFormatting sqref="B112:B116">
    <cfRule type="cellIs" dxfId="20" priority="4" operator="equal">
      <formula>0</formula>
    </cfRule>
  </conditionalFormatting>
  <pageMargins left="0.70866141732283472" right="0.70866141732283472" top="0.74803149606299213" bottom="0.74803149606299213" header="0.31496062992125984" footer="0.31496062992125984"/>
  <pageSetup paperSize="8" scale="47" fitToHeight="0" orientation="landscape" r:id="rId1"/>
  <headerFooter>
    <oddFooter>&amp;C&amp;P</oddFooter>
  </headerFooter>
  <rowBreaks count="2" manualBreakCount="2">
    <brk id="51" max="16383" man="1"/>
    <brk id="88" max="16383" man="1"/>
  </rowBreaks>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88A77F-14D0-4651-A98E-C6E3C6911068}">
  <sheetPr>
    <pageSetUpPr fitToPage="1"/>
  </sheetPr>
  <dimension ref="A1:AP116"/>
  <sheetViews>
    <sheetView showGridLines="0" showZeros="0" zoomScaleNormal="100" workbookViewId="0">
      <pane xSplit="2" ySplit="9" topLeftCell="X88" activePane="bottomRight" state="frozen"/>
      <selection pane="topRight" activeCell="C1" sqref="C1"/>
      <selection pane="bottomLeft" activeCell="A7" sqref="A7"/>
      <selection pane="bottomRight" activeCell="B88" sqref="B88"/>
    </sheetView>
  </sheetViews>
  <sheetFormatPr defaultRowHeight="14.4" x14ac:dyDescent="0.3"/>
  <cols>
    <col min="2" max="2" width="51.6640625" customWidth="1"/>
    <col min="3" max="3" width="11.5546875" customWidth="1"/>
    <col min="4" max="6" width="9.5546875" bestFit="1" customWidth="1"/>
    <col min="7" max="7" width="9.33203125" bestFit="1" customWidth="1"/>
    <col min="8" max="9" width="9.5546875" bestFit="1" customWidth="1"/>
    <col min="10" max="10" width="10.109375" customWidth="1"/>
    <col min="11" max="14" width="9.33203125" customWidth="1"/>
    <col min="15" max="16" width="9.5546875" customWidth="1"/>
    <col min="17" max="17" width="10.109375" customWidth="1"/>
    <col min="18" max="29" width="9.33203125" customWidth="1"/>
    <col min="30" max="30" width="11.5546875" customWidth="1"/>
    <col min="31" max="36" width="9.33203125" customWidth="1"/>
    <col min="37" max="37" width="10" customWidth="1"/>
    <col min="38" max="38" width="11.33203125" customWidth="1"/>
  </cols>
  <sheetData>
    <row r="1" spans="1:42" x14ac:dyDescent="0.3">
      <c r="C1" t="s">
        <v>338</v>
      </c>
    </row>
    <row r="2" spans="1:42" ht="14.4" customHeight="1" x14ac:dyDescent="0.3">
      <c r="N2" s="316" t="s">
        <v>342</v>
      </c>
      <c r="O2" s="316"/>
      <c r="P2" s="316"/>
      <c r="Q2" s="316"/>
      <c r="R2" s="316"/>
      <c r="S2" s="316"/>
      <c r="T2" s="316"/>
      <c r="U2" s="316"/>
      <c r="V2" s="316"/>
      <c r="W2" s="316"/>
    </row>
    <row r="3" spans="1:42" ht="15.6" x14ac:dyDescent="0.3">
      <c r="P3" s="1" t="s">
        <v>343</v>
      </c>
    </row>
    <row r="4" spans="1:42" ht="15.6" x14ac:dyDescent="0.3">
      <c r="P4" s="1" t="s">
        <v>312</v>
      </c>
    </row>
    <row r="5" spans="1:42" x14ac:dyDescent="0.3">
      <c r="A5" s="315" t="s">
        <v>339</v>
      </c>
      <c r="B5" s="315"/>
      <c r="C5" s="315"/>
      <c r="D5" s="315"/>
      <c r="E5" s="315"/>
      <c r="F5" s="315"/>
      <c r="G5" s="315"/>
      <c r="H5" s="315"/>
      <c r="I5" s="315"/>
      <c r="J5" s="315"/>
      <c r="K5" s="315"/>
      <c r="L5" s="315"/>
      <c r="M5" s="315"/>
      <c r="N5" s="315"/>
      <c r="O5" s="315"/>
      <c r="P5" s="315"/>
      <c r="Q5" s="315"/>
      <c r="R5" s="315"/>
      <c r="S5" s="315"/>
      <c r="T5" s="315"/>
      <c r="U5" s="315"/>
      <c r="V5" s="3"/>
      <c r="W5" s="3"/>
      <c r="X5" s="3"/>
      <c r="Y5" s="3"/>
      <c r="Z5" s="3"/>
      <c r="AA5" s="3"/>
      <c r="AB5" s="3"/>
      <c r="AC5" s="3"/>
      <c r="AD5" s="3"/>
      <c r="AE5" s="3"/>
      <c r="AF5" s="3"/>
      <c r="AG5" s="3"/>
      <c r="AH5" s="3"/>
      <c r="AI5" s="3"/>
      <c r="AJ5" s="3"/>
      <c r="AK5" s="3"/>
      <c r="AL5" s="5">
        <f>AL10-AL52</f>
        <v>-7.4250000034226105E-4</v>
      </c>
    </row>
    <row r="6" spans="1:42" ht="15" thickBot="1" x14ac:dyDescent="0.35">
      <c r="A6" s="2"/>
      <c r="B6" s="2"/>
      <c r="C6" s="2"/>
      <c r="D6" s="2"/>
      <c r="E6" s="2"/>
      <c r="F6" s="2"/>
      <c r="G6" s="2"/>
      <c r="H6" s="221">
        <f>H10-H52</f>
        <v>0</v>
      </c>
      <c r="I6" s="2"/>
      <c r="J6" s="2"/>
      <c r="K6" s="2"/>
      <c r="L6" s="2"/>
      <c r="M6" s="2"/>
      <c r="N6" s="2"/>
      <c r="O6" s="2"/>
      <c r="P6" s="2"/>
      <c r="Q6" s="2"/>
      <c r="R6" s="2"/>
      <c r="S6" s="2"/>
      <c r="T6" s="2"/>
      <c r="U6" s="2"/>
      <c r="V6" s="3"/>
      <c r="W6" s="3"/>
      <c r="X6" s="3"/>
      <c r="Y6" s="3"/>
      <c r="Z6" s="3"/>
      <c r="AA6" s="3"/>
      <c r="AB6" s="3"/>
      <c r="AC6" s="3"/>
      <c r="AD6" s="3"/>
      <c r="AE6" s="3"/>
      <c r="AF6" s="3"/>
      <c r="AG6" s="3"/>
      <c r="AH6" s="3"/>
      <c r="AI6" s="3"/>
      <c r="AJ6" s="3"/>
      <c r="AK6" s="3"/>
      <c r="AL6" s="3"/>
    </row>
    <row r="7" spans="1:42" ht="15" hidden="1" customHeight="1" thickBot="1" x14ac:dyDescent="0.35">
      <c r="A7" s="3"/>
      <c r="B7" s="3"/>
      <c r="C7" s="3"/>
      <c r="D7" s="4">
        <f>D10-D52</f>
        <v>0</v>
      </c>
      <c r="E7" s="4">
        <f>E10-E52</f>
        <v>0</v>
      </c>
      <c r="F7" s="4">
        <f>F10-F52</f>
        <v>0</v>
      </c>
      <c r="G7" s="4">
        <f>G10-G52</f>
        <v>0</v>
      </c>
      <c r="H7" s="4">
        <f>H10-H52</f>
        <v>0</v>
      </c>
      <c r="I7" s="4"/>
      <c r="J7" s="4"/>
      <c r="K7" s="4"/>
      <c r="L7" s="4"/>
      <c r="M7" s="4"/>
      <c r="N7" s="4"/>
      <c r="O7" s="4">
        <f>O10-O52</f>
        <v>0.96000000000049113</v>
      </c>
      <c r="P7" s="4"/>
      <c r="Q7" s="4">
        <f t="shared" ref="Q7:U7" si="0">Q10-Q52</f>
        <v>0</v>
      </c>
      <c r="R7" s="4">
        <f t="shared" si="0"/>
        <v>23.840000000000003</v>
      </c>
      <c r="S7" s="4">
        <f t="shared" si="0"/>
        <v>11.539999999999992</v>
      </c>
      <c r="T7" s="4">
        <f t="shared" si="0"/>
        <v>4.4900000000000091</v>
      </c>
      <c r="U7" s="4">
        <f t="shared" si="0"/>
        <v>10.079999999999984</v>
      </c>
      <c r="V7" s="4">
        <f>V10-V52</f>
        <v>49.950000000000045</v>
      </c>
      <c r="W7" s="4"/>
      <c r="X7" s="4">
        <f t="shared" ref="X7:AB7" si="1">X10-X52</f>
        <v>0</v>
      </c>
      <c r="Y7" s="4">
        <f t="shared" si="1"/>
        <v>77.13</v>
      </c>
      <c r="Z7" s="4">
        <f t="shared" si="1"/>
        <v>35.877302499999928</v>
      </c>
      <c r="AA7" s="4">
        <f t="shared" si="1"/>
        <v>-11.122697500000015</v>
      </c>
      <c r="AB7" s="4">
        <f t="shared" si="1"/>
        <v>-50.112697500000024</v>
      </c>
      <c r="AC7" s="4">
        <f>AC10-AC52</f>
        <v>51.771907499999998</v>
      </c>
      <c r="AD7" s="4"/>
      <c r="AE7" s="4">
        <f t="shared" ref="AE7:AJ7" si="2">AE10-AE52</f>
        <v>0</v>
      </c>
      <c r="AF7" s="4">
        <f t="shared" si="2"/>
        <v>63.759337500000044</v>
      </c>
      <c r="AG7" s="4">
        <f t="shared" si="2"/>
        <v>56.859337500000066</v>
      </c>
      <c r="AH7" s="4">
        <f t="shared" si="2"/>
        <v>-64.140662499999934</v>
      </c>
      <c r="AI7" s="4">
        <f t="shared" si="2"/>
        <v>-159.16066249999997</v>
      </c>
      <c r="AJ7" s="4">
        <f t="shared" si="2"/>
        <v>-102.68264999999985</v>
      </c>
      <c r="AK7" s="4"/>
      <c r="AL7" s="5">
        <f>AL10-AL52</f>
        <v>-7.4250000034226105E-4</v>
      </c>
    </row>
    <row r="8" spans="1:42" ht="29.25" customHeight="1" thickBot="1" x14ac:dyDescent="0.35">
      <c r="A8" s="306" t="s">
        <v>1</v>
      </c>
      <c r="B8" s="6" t="s">
        <v>2</v>
      </c>
      <c r="C8" s="308" t="s">
        <v>3</v>
      </c>
      <c r="D8" s="310" t="s">
        <v>4</v>
      </c>
      <c r="E8" s="311"/>
      <c r="F8" s="311"/>
      <c r="G8" s="311"/>
      <c r="H8" s="311"/>
      <c r="I8" s="311"/>
      <c r="J8" s="308" t="s">
        <v>5</v>
      </c>
      <c r="K8" s="312" t="s">
        <v>6</v>
      </c>
      <c r="L8" s="313"/>
      <c r="M8" s="313"/>
      <c r="N8" s="313"/>
      <c r="O8" s="313"/>
      <c r="P8" s="314"/>
      <c r="Q8" s="308" t="s">
        <v>7</v>
      </c>
      <c r="R8" s="312" t="s">
        <v>8</v>
      </c>
      <c r="S8" s="313"/>
      <c r="T8" s="313"/>
      <c r="U8" s="313"/>
      <c r="V8" s="313"/>
      <c r="W8" s="314"/>
      <c r="X8" s="308" t="s">
        <v>9</v>
      </c>
      <c r="Y8" s="313" t="s">
        <v>10</v>
      </c>
      <c r="Z8" s="313"/>
      <c r="AA8" s="313"/>
      <c r="AB8" s="313"/>
      <c r="AC8" s="313"/>
      <c r="AD8" s="314"/>
      <c r="AE8" s="308" t="s">
        <v>11</v>
      </c>
      <c r="AF8" s="312" t="s">
        <v>12</v>
      </c>
      <c r="AG8" s="313"/>
      <c r="AH8" s="313"/>
      <c r="AI8" s="313"/>
      <c r="AJ8" s="313"/>
      <c r="AK8" s="314"/>
      <c r="AL8" s="302" t="s">
        <v>13</v>
      </c>
    </row>
    <row r="9" spans="1:42" ht="41.4" thickBot="1" x14ac:dyDescent="0.35">
      <c r="A9" s="307"/>
      <c r="B9" s="7" t="s">
        <v>14</v>
      </c>
      <c r="C9" s="309"/>
      <c r="D9" s="8" t="s">
        <v>15</v>
      </c>
      <c r="E9" s="9" t="s">
        <v>16</v>
      </c>
      <c r="F9" s="9" t="s">
        <v>17</v>
      </c>
      <c r="G9" s="9" t="s">
        <v>18</v>
      </c>
      <c r="H9" s="9" t="s">
        <v>19</v>
      </c>
      <c r="I9" s="10" t="s">
        <v>20</v>
      </c>
      <c r="J9" s="309"/>
      <c r="K9" s="11" t="s">
        <v>15</v>
      </c>
      <c r="L9" s="12" t="s">
        <v>16</v>
      </c>
      <c r="M9" s="12" t="s">
        <v>17</v>
      </c>
      <c r="N9" s="12" t="s">
        <v>18</v>
      </c>
      <c r="O9" s="12" t="s">
        <v>19</v>
      </c>
      <c r="P9" s="13" t="s">
        <v>20</v>
      </c>
      <c r="Q9" s="309"/>
      <c r="R9" s="14" t="s">
        <v>15</v>
      </c>
      <c r="S9" s="9" t="s">
        <v>16</v>
      </c>
      <c r="T9" s="9" t="s">
        <v>17</v>
      </c>
      <c r="U9" s="9" t="s">
        <v>18</v>
      </c>
      <c r="V9" s="9" t="s">
        <v>19</v>
      </c>
      <c r="W9" s="15" t="s">
        <v>20</v>
      </c>
      <c r="X9" s="309"/>
      <c r="Y9" s="11" t="s">
        <v>15</v>
      </c>
      <c r="Z9" s="12" t="s">
        <v>16</v>
      </c>
      <c r="AA9" s="12" t="s">
        <v>17</v>
      </c>
      <c r="AB9" s="12" t="s">
        <v>18</v>
      </c>
      <c r="AC9" s="12" t="s">
        <v>19</v>
      </c>
      <c r="AD9" s="13" t="s">
        <v>20</v>
      </c>
      <c r="AE9" s="309"/>
      <c r="AF9" s="8" t="s">
        <v>15</v>
      </c>
      <c r="AG9" s="9" t="s">
        <v>16</v>
      </c>
      <c r="AH9" s="9" t="s">
        <v>17</v>
      </c>
      <c r="AI9" s="9" t="s">
        <v>18</v>
      </c>
      <c r="AJ9" s="9" t="s">
        <v>19</v>
      </c>
      <c r="AK9" s="10" t="s">
        <v>20</v>
      </c>
      <c r="AL9" s="303"/>
      <c r="AN9" s="16"/>
    </row>
    <row r="10" spans="1:42" ht="15.75" customHeight="1" x14ac:dyDescent="0.3">
      <c r="A10" s="17" t="s">
        <v>21</v>
      </c>
      <c r="B10" s="18" t="s">
        <v>22</v>
      </c>
      <c r="C10" s="19">
        <f t="shared" ref="C10:I10" si="3">C11+C12+C24+C43+C50</f>
        <v>1575.19</v>
      </c>
      <c r="D10" s="20">
        <f t="shared" si="3"/>
        <v>1552.4587050000002</v>
      </c>
      <c r="E10" s="21">
        <f t="shared" si="3"/>
        <v>1018.4787050000001</v>
      </c>
      <c r="F10" s="21">
        <f t="shared" si="3"/>
        <v>1064.0687049999999</v>
      </c>
      <c r="G10" s="21">
        <f t="shared" si="3"/>
        <v>251.11870500000003</v>
      </c>
      <c r="H10" s="22">
        <f t="shared" si="3"/>
        <v>3886.12482</v>
      </c>
      <c r="I10" s="23">
        <f t="shared" si="3"/>
        <v>0</v>
      </c>
      <c r="J10" s="19"/>
      <c r="K10" s="20">
        <f t="shared" ref="K10:W10" si="4">K11+K12+K24+K43+K50</f>
        <v>402.89</v>
      </c>
      <c r="L10" s="21">
        <f t="shared" si="4"/>
        <v>273.75</v>
      </c>
      <c r="M10" s="21">
        <f t="shared" si="4"/>
        <v>731.53</v>
      </c>
      <c r="N10" s="21">
        <f t="shared" si="4"/>
        <v>1231.68</v>
      </c>
      <c r="O10" s="21">
        <f t="shared" si="4"/>
        <v>2639.8500000000004</v>
      </c>
      <c r="P10" s="23">
        <f t="shared" si="4"/>
        <v>0</v>
      </c>
      <c r="Q10" s="19">
        <f t="shared" si="4"/>
        <v>0</v>
      </c>
      <c r="R10" s="19">
        <f t="shared" si="4"/>
        <v>203.24</v>
      </c>
      <c r="S10" s="19">
        <f t="shared" si="4"/>
        <v>243.25</v>
      </c>
      <c r="T10" s="19">
        <f t="shared" si="4"/>
        <v>1355.46</v>
      </c>
      <c r="U10" s="19">
        <f t="shared" si="4"/>
        <v>207.23</v>
      </c>
      <c r="V10" s="19">
        <f t="shared" si="4"/>
        <v>2009.18</v>
      </c>
      <c r="W10" s="19">
        <f t="shared" si="4"/>
        <v>0</v>
      </c>
      <c r="X10" s="19"/>
      <c r="Y10" s="20">
        <f t="shared" ref="Y10:AD10" si="5">Y11+Y12+Y24+Y43+Y50</f>
        <v>228.79</v>
      </c>
      <c r="Z10" s="21">
        <f t="shared" si="5"/>
        <v>634.79</v>
      </c>
      <c r="AA10" s="21">
        <f t="shared" si="5"/>
        <v>228.79</v>
      </c>
      <c r="AB10" s="21">
        <f t="shared" si="5"/>
        <v>230.76</v>
      </c>
      <c r="AC10" s="21">
        <f t="shared" si="5"/>
        <v>1323.13</v>
      </c>
      <c r="AD10" s="23">
        <f t="shared" si="5"/>
        <v>0</v>
      </c>
      <c r="AE10" s="19"/>
      <c r="AF10" s="19">
        <f t="shared" ref="AF10:AL10" si="6">AF11+AF12+AF24+AF43+AF50</f>
        <v>242.33</v>
      </c>
      <c r="AG10" s="19">
        <f t="shared" si="6"/>
        <v>242.33</v>
      </c>
      <c r="AH10" s="19">
        <f t="shared" si="6"/>
        <v>242.33</v>
      </c>
      <c r="AI10" s="19">
        <f t="shared" si="6"/>
        <v>242.33</v>
      </c>
      <c r="AJ10" s="19">
        <f t="shared" si="6"/>
        <v>969.32</v>
      </c>
      <c r="AK10" s="19">
        <f t="shared" si="6"/>
        <v>0</v>
      </c>
      <c r="AL10" s="19">
        <f t="shared" si="6"/>
        <v>10827.60482</v>
      </c>
      <c r="AN10" s="16"/>
      <c r="AP10" s="16"/>
    </row>
    <row r="11" spans="1:42" ht="15.75" customHeight="1" x14ac:dyDescent="0.3">
      <c r="A11" s="24" t="s">
        <v>23</v>
      </c>
      <c r="B11" s="25" t="s">
        <v>24</v>
      </c>
      <c r="C11" s="26"/>
      <c r="D11" s="27">
        <f>D52-D43-D24-D12</f>
        <v>80.729705000000195</v>
      </c>
      <c r="E11" s="27">
        <f t="shared" ref="E11:G11" si="7">E52-E43-E24-E12</f>
        <v>131.93870500000008</v>
      </c>
      <c r="F11" s="27">
        <f t="shared" si="7"/>
        <v>103.11870499999986</v>
      </c>
      <c r="G11" s="27">
        <f t="shared" si="7"/>
        <v>209.64870500000004</v>
      </c>
      <c r="H11" s="22">
        <f>SUM(D11:G11)</f>
        <v>525.43582000000015</v>
      </c>
      <c r="I11" s="28"/>
      <c r="J11" s="26"/>
      <c r="K11" s="27">
        <v>142.25</v>
      </c>
      <c r="L11" s="27">
        <v>142.25</v>
      </c>
      <c r="M11" s="27">
        <v>142.25</v>
      </c>
      <c r="N11" s="27">
        <v>142.25</v>
      </c>
      <c r="O11" s="22">
        <f>SUM(K11:N11)</f>
        <v>569</v>
      </c>
      <c r="P11" s="28"/>
      <c r="Q11" s="26"/>
      <c r="R11" s="29">
        <v>203.24</v>
      </c>
      <c r="S11" s="29">
        <v>205.14</v>
      </c>
      <c r="T11" s="29">
        <v>205.13</v>
      </c>
      <c r="U11" s="29">
        <v>207.23</v>
      </c>
      <c r="V11" s="22">
        <f>SUM(R11:U11)</f>
        <v>820.74</v>
      </c>
      <c r="W11" s="33"/>
      <c r="X11" s="26"/>
      <c r="Y11" s="27">
        <v>228.79</v>
      </c>
      <c r="Z11" s="27">
        <v>228.79</v>
      </c>
      <c r="AA11" s="27">
        <v>228.79</v>
      </c>
      <c r="AB11" s="22">
        <v>230.76</v>
      </c>
      <c r="AC11" s="22">
        <f>SUM(Y11:AB11)</f>
        <v>917.13</v>
      </c>
      <c r="AD11" s="28"/>
      <c r="AE11" s="26"/>
      <c r="AF11" s="27">
        <v>242.33</v>
      </c>
      <c r="AG11" s="27">
        <v>242.33</v>
      </c>
      <c r="AH11" s="27">
        <v>242.33</v>
      </c>
      <c r="AI11" s="27">
        <v>242.33</v>
      </c>
      <c r="AJ11" s="22">
        <f>SUM(AF11:AI11)</f>
        <v>969.32</v>
      </c>
      <c r="AK11" s="28"/>
      <c r="AL11" s="26">
        <f>H11+O11+V11+AC11+AJ11</f>
        <v>3801.6258200000002</v>
      </c>
      <c r="AN11" s="16"/>
      <c r="AP11" s="16"/>
    </row>
    <row r="12" spans="1:42" ht="15.75" customHeight="1" x14ac:dyDescent="0.3">
      <c r="A12" s="24" t="s">
        <v>25</v>
      </c>
      <c r="B12" s="25" t="s">
        <v>26</v>
      </c>
      <c r="C12" s="26">
        <f>SUM(C13:C23)</f>
        <v>461.92</v>
      </c>
      <c r="D12" s="27">
        <f t="shared" ref="D12:AL12" si="8">SUM(D13:D23)</f>
        <v>616.26900000000001</v>
      </c>
      <c r="E12" s="22">
        <f t="shared" si="8"/>
        <v>369.07</v>
      </c>
      <c r="F12" s="22">
        <f t="shared" si="8"/>
        <v>390.49</v>
      </c>
      <c r="G12" s="22">
        <f t="shared" si="8"/>
        <v>0</v>
      </c>
      <c r="H12" s="22">
        <f t="shared" si="8"/>
        <v>1375.829</v>
      </c>
      <c r="I12" s="22">
        <f t="shared" si="8"/>
        <v>0</v>
      </c>
      <c r="J12" s="26">
        <f t="shared" si="8"/>
        <v>0</v>
      </c>
      <c r="K12" s="27">
        <f t="shared" si="8"/>
        <v>17.64</v>
      </c>
      <c r="L12" s="22">
        <f t="shared" si="8"/>
        <v>0</v>
      </c>
      <c r="M12" s="22">
        <f t="shared" si="8"/>
        <v>14.28</v>
      </c>
      <c r="N12" s="22">
        <f t="shared" si="8"/>
        <v>287.8</v>
      </c>
      <c r="O12" s="22">
        <f t="shared" si="8"/>
        <v>319.72000000000003</v>
      </c>
      <c r="P12" s="28">
        <f t="shared" si="8"/>
        <v>0</v>
      </c>
      <c r="Q12" s="26">
        <f t="shared" si="8"/>
        <v>0</v>
      </c>
      <c r="R12" s="34">
        <f t="shared" si="8"/>
        <v>0</v>
      </c>
      <c r="S12" s="22">
        <f t="shared" si="8"/>
        <v>0</v>
      </c>
      <c r="T12" s="22">
        <f t="shared" si="8"/>
        <v>588.95000000000005</v>
      </c>
      <c r="U12" s="22">
        <f t="shared" si="8"/>
        <v>0</v>
      </c>
      <c r="V12" s="22">
        <f t="shared" si="8"/>
        <v>588.95000000000005</v>
      </c>
      <c r="W12" s="33">
        <f t="shared" si="8"/>
        <v>0</v>
      </c>
      <c r="X12" s="26">
        <f t="shared" si="8"/>
        <v>0</v>
      </c>
      <c r="Y12" s="27">
        <f>SUM(Y13:Y23)</f>
        <v>0</v>
      </c>
      <c r="Z12" s="22">
        <f t="shared" si="8"/>
        <v>0</v>
      </c>
      <c r="AA12" s="22">
        <f t="shared" si="8"/>
        <v>0</v>
      </c>
      <c r="AB12" s="22">
        <f t="shared" si="8"/>
        <v>0</v>
      </c>
      <c r="AC12" s="22">
        <f t="shared" si="8"/>
        <v>0</v>
      </c>
      <c r="AD12" s="28">
        <f t="shared" si="8"/>
        <v>0</v>
      </c>
      <c r="AE12" s="26">
        <f t="shared" si="8"/>
        <v>0</v>
      </c>
      <c r="AF12" s="27">
        <f t="shared" si="8"/>
        <v>0</v>
      </c>
      <c r="AG12" s="22">
        <f t="shared" si="8"/>
        <v>0</v>
      </c>
      <c r="AH12" s="22">
        <f t="shared" si="8"/>
        <v>0</v>
      </c>
      <c r="AI12" s="22">
        <f t="shared" si="8"/>
        <v>0</v>
      </c>
      <c r="AJ12" s="22">
        <f t="shared" si="8"/>
        <v>0</v>
      </c>
      <c r="AK12" s="28">
        <f t="shared" si="8"/>
        <v>0</v>
      </c>
      <c r="AL12" s="26">
        <f t="shared" si="8"/>
        <v>2284.4989999999998</v>
      </c>
      <c r="AN12" s="16"/>
    </row>
    <row r="13" spans="1:42" ht="33.75" customHeight="1" x14ac:dyDescent="0.3">
      <c r="A13" s="35" t="s">
        <v>27</v>
      </c>
      <c r="B13" s="36" t="s">
        <v>28</v>
      </c>
      <c r="C13" s="37">
        <v>402.46000000000004</v>
      </c>
      <c r="D13" s="38">
        <v>97.82</v>
      </c>
      <c r="E13" s="22"/>
      <c r="F13" s="22"/>
      <c r="G13" s="22"/>
      <c r="H13" s="39">
        <f>SUM(D13:G13)</f>
        <v>97.82</v>
      </c>
      <c r="I13" s="40"/>
      <c r="J13" s="37"/>
      <c r="K13" s="27"/>
      <c r="L13" s="22"/>
      <c r="M13" s="22"/>
      <c r="N13" s="22"/>
      <c r="O13" s="39">
        <f>SUM(K13:N13)</f>
        <v>0</v>
      </c>
      <c r="P13" s="28"/>
      <c r="Q13" s="37"/>
      <c r="R13" s="34"/>
      <c r="S13" s="22"/>
      <c r="T13" s="22"/>
      <c r="U13" s="22"/>
      <c r="V13" s="39">
        <f>SUM(R13:U13)</f>
        <v>0</v>
      </c>
      <c r="W13" s="33"/>
      <c r="X13" s="37"/>
      <c r="Y13" s="27"/>
      <c r="Z13" s="22"/>
      <c r="AA13" s="22"/>
      <c r="AB13" s="22"/>
      <c r="AC13" s="39">
        <f>SUM(Y13:AB13)</f>
        <v>0</v>
      </c>
      <c r="AD13" s="28"/>
      <c r="AE13" s="37"/>
      <c r="AF13" s="27"/>
      <c r="AG13" s="22"/>
      <c r="AH13" s="22"/>
      <c r="AI13" s="22"/>
      <c r="AJ13" s="39">
        <f>SUM(AF13:AI13)</f>
        <v>0</v>
      </c>
      <c r="AK13" s="28"/>
      <c r="AL13" s="37">
        <f t="shared" ref="AL13:AL51" si="9">H13+O13+V13+AC13+AJ13</f>
        <v>97.82</v>
      </c>
    </row>
    <row r="14" spans="1:42" ht="33.75" customHeight="1" x14ac:dyDescent="0.3">
      <c r="A14" s="35" t="s">
        <v>29</v>
      </c>
      <c r="B14" s="36" t="s">
        <v>30</v>
      </c>
      <c r="C14" s="37"/>
      <c r="D14" s="38">
        <v>414.9</v>
      </c>
      <c r="E14" s="39">
        <v>369.07</v>
      </c>
      <c r="F14" s="39">
        <v>369.07</v>
      </c>
      <c r="G14" s="22"/>
      <c r="H14" s="39">
        <f t="shared" ref="H14:H39" si="10">SUM(D14:G14)</f>
        <v>1153.04</v>
      </c>
      <c r="I14" s="40"/>
      <c r="J14" s="37"/>
      <c r="K14" s="27"/>
      <c r="L14" s="22"/>
      <c r="M14" s="22"/>
      <c r="N14" s="22"/>
      <c r="O14" s="39">
        <f t="shared" ref="O14:O42" si="11">SUM(K14:N14)</f>
        <v>0</v>
      </c>
      <c r="P14" s="28"/>
      <c r="Q14" s="37"/>
      <c r="R14" s="34"/>
      <c r="S14" s="22"/>
      <c r="T14" s="22"/>
      <c r="U14" s="22"/>
      <c r="V14" s="39">
        <f t="shared" ref="V14:V23" si="12">SUM(R14:U14)</f>
        <v>0</v>
      </c>
      <c r="W14" s="33"/>
      <c r="X14" s="37"/>
      <c r="Y14" s="27"/>
      <c r="Z14" s="22"/>
      <c r="AA14" s="22"/>
      <c r="AB14" s="22"/>
      <c r="AC14" s="39">
        <f t="shared" ref="AC14:AC42" si="13">SUM(Y14:AB14)</f>
        <v>0</v>
      </c>
      <c r="AD14" s="28"/>
      <c r="AE14" s="37"/>
      <c r="AF14" s="27"/>
      <c r="AG14" s="22"/>
      <c r="AH14" s="22"/>
      <c r="AI14" s="22"/>
      <c r="AJ14" s="39">
        <f t="shared" ref="AJ14:AJ23" si="14">SUM(AF14:AI14)</f>
        <v>0</v>
      </c>
      <c r="AK14" s="28"/>
      <c r="AL14" s="37">
        <f t="shared" si="9"/>
        <v>1153.04</v>
      </c>
    </row>
    <row r="15" spans="1:42" s="115" customFormat="1" ht="43.2" customHeight="1" x14ac:dyDescent="0.3">
      <c r="A15" s="35" t="s">
        <v>31</v>
      </c>
      <c r="B15" s="43" t="s">
        <v>295</v>
      </c>
      <c r="C15" s="26"/>
      <c r="D15" s="38">
        <v>0</v>
      </c>
      <c r="E15" s="39">
        <v>0</v>
      </c>
      <c r="F15" s="39">
        <v>0</v>
      </c>
      <c r="G15" s="22"/>
      <c r="H15" s="39">
        <f t="shared" si="10"/>
        <v>0</v>
      </c>
      <c r="I15" s="40"/>
      <c r="J15" s="37"/>
      <c r="K15" s="27"/>
      <c r="L15" s="39"/>
      <c r="M15" s="39"/>
      <c r="N15" s="39"/>
      <c r="O15" s="39">
        <f t="shared" si="11"/>
        <v>0</v>
      </c>
      <c r="P15" s="28"/>
      <c r="Q15" s="37"/>
      <c r="R15" s="34"/>
      <c r="S15" s="39"/>
      <c r="T15" s="39">
        <v>296</v>
      </c>
      <c r="U15" s="22"/>
      <c r="V15" s="39">
        <f t="shared" si="12"/>
        <v>296</v>
      </c>
      <c r="W15" s="33"/>
      <c r="X15" s="37"/>
      <c r="Y15" s="27"/>
      <c r="Z15" s="22"/>
      <c r="AA15" s="22"/>
      <c r="AB15" s="22"/>
      <c r="AC15" s="39">
        <f t="shared" si="13"/>
        <v>0</v>
      </c>
      <c r="AD15" s="28"/>
      <c r="AE15" s="37"/>
      <c r="AF15" s="27"/>
      <c r="AG15" s="22"/>
      <c r="AH15" s="22"/>
      <c r="AI15" s="22"/>
      <c r="AJ15" s="39">
        <f t="shared" si="14"/>
        <v>0</v>
      </c>
      <c r="AK15" s="28"/>
      <c r="AL15" s="37">
        <f t="shared" si="9"/>
        <v>296</v>
      </c>
    </row>
    <row r="16" spans="1:42" ht="34.200000000000003" customHeight="1" x14ac:dyDescent="0.3">
      <c r="A16" s="35" t="s">
        <v>33</v>
      </c>
      <c r="B16" s="41" t="s">
        <v>34</v>
      </c>
      <c r="C16" s="26"/>
      <c r="D16" s="42">
        <v>77.088999999999999</v>
      </c>
      <c r="E16" s="42"/>
      <c r="F16" s="27"/>
      <c r="G16" s="27"/>
      <c r="H16" s="39">
        <f t="shared" si="10"/>
        <v>77.088999999999999</v>
      </c>
      <c r="I16" s="40"/>
      <c r="J16" s="37"/>
      <c r="K16" s="27"/>
      <c r="L16" s="22"/>
      <c r="M16" s="22"/>
      <c r="N16" s="22"/>
      <c r="O16" s="39">
        <f t="shared" si="11"/>
        <v>0</v>
      </c>
      <c r="P16" s="28"/>
      <c r="Q16" s="37"/>
      <c r="R16" s="34"/>
      <c r="S16" s="22"/>
      <c r="T16" s="22"/>
      <c r="U16" s="22"/>
      <c r="V16" s="39">
        <f t="shared" si="12"/>
        <v>0</v>
      </c>
      <c r="W16" s="33"/>
      <c r="X16" s="37"/>
      <c r="Y16" s="27"/>
      <c r="Z16" s="22"/>
      <c r="AA16" s="22"/>
      <c r="AB16" s="22"/>
      <c r="AC16" s="39">
        <f t="shared" si="13"/>
        <v>0</v>
      </c>
      <c r="AD16" s="28"/>
      <c r="AE16" s="37"/>
      <c r="AF16" s="27"/>
      <c r="AG16" s="22"/>
      <c r="AH16" s="22"/>
      <c r="AI16" s="22"/>
      <c r="AJ16" s="39">
        <f t="shared" si="14"/>
        <v>0</v>
      </c>
      <c r="AK16" s="28"/>
      <c r="AL16" s="37">
        <f t="shared" si="9"/>
        <v>77.088999999999999</v>
      </c>
    </row>
    <row r="17" spans="1:38" ht="45.75" customHeight="1" x14ac:dyDescent="0.3">
      <c r="A17" s="35" t="s">
        <v>35</v>
      </c>
      <c r="B17" s="43" t="s">
        <v>36</v>
      </c>
      <c r="C17" s="26"/>
      <c r="D17" s="42">
        <v>26.46</v>
      </c>
      <c r="E17" s="42"/>
      <c r="F17" s="27"/>
      <c r="G17" s="27"/>
      <c r="H17" s="39">
        <f t="shared" si="10"/>
        <v>26.46</v>
      </c>
      <c r="I17" s="40"/>
      <c r="J17" s="37"/>
      <c r="K17" s="42">
        <v>17.64</v>
      </c>
      <c r="L17" s="22"/>
      <c r="M17" s="22"/>
      <c r="N17" s="22"/>
      <c r="O17" s="39">
        <f t="shared" si="11"/>
        <v>17.64</v>
      </c>
      <c r="P17" s="28"/>
      <c r="Q17" s="37"/>
      <c r="R17" s="34"/>
      <c r="S17" s="22"/>
      <c r="T17" s="22"/>
      <c r="U17" s="22"/>
      <c r="V17" s="39">
        <f t="shared" si="12"/>
        <v>0</v>
      </c>
      <c r="W17" s="33"/>
      <c r="X17" s="37"/>
      <c r="Y17" s="27"/>
      <c r="Z17" s="22"/>
      <c r="AA17" s="22"/>
      <c r="AB17" s="22"/>
      <c r="AC17" s="39">
        <f t="shared" si="13"/>
        <v>0</v>
      </c>
      <c r="AD17" s="28"/>
      <c r="AE17" s="37"/>
      <c r="AF17" s="27"/>
      <c r="AG17" s="22"/>
      <c r="AH17" s="22"/>
      <c r="AI17" s="22"/>
      <c r="AJ17" s="39">
        <f t="shared" si="14"/>
        <v>0</v>
      </c>
      <c r="AK17" s="28"/>
      <c r="AL17" s="37">
        <f t="shared" si="9"/>
        <v>44.1</v>
      </c>
    </row>
    <row r="18" spans="1:38" ht="48.75" customHeight="1" x14ac:dyDescent="0.3">
      <c r="A18" s="35" t="s">
        <v>37</v>
      </c>
      <c r="B18" s="36" t="s">
        <v>38</v>
      </c>
      <c r="C18" s="26"/>
      <c r="D18" s="27"/>
      <c r="E18" s="42"/>
      <c r="F18" s="42">
        <v>21.42</v>
      </c>
      <c r="G18" s="42"/>
      <c r="H18" s="39">
        <f t="shared" si="10"/>
        <v>21.42</v>
      </c>
      <c r="I18" s="40"/>
      <c r="J18" s="37"/>
      <c r="K18" s="42"/>
      <c r="L18" s="39"/>
      <c r="M18" s="39">
        <v>14.28</v>
      </c>
      <c r="N18" s="22"/>
      <c r="O18" s="39">
        <f t="shared" si="11"/>
        <v>14.28</v>
      </c>
      <c r="P18" s="28"/>
      <c r="Q18" s="37"/>
      <c r="R18" s="34"/>
      <c r="S18" s="22"/>
      <c r="T18" s="22"/>
      <c r="U18" s="22"/>
      <c r="V18" s="39">
        <f t="shared" si="12"/>
        <v>0</v>
      </c>
      <c r="W18" s="33"/>
      <c r="X18" s="37"/>
      <c r="Y18" s="27"/>
      <c r="Z18" s="22"/>
      <c r="AA18" s="22"/>
      <c r="AB18" s="22"/>
      <c r="AC18" s="39">
        <f t="shared" si="13"/>
        <v>0</v>
      </c>
      <c r="AD18" s="28"/>
      <c r="AE18" s="37"/>
      <c r="AF18" s="27"/>
      <c r="AG18" s="22"/>
      <c r="AH18" s="22"/>
      <c r="AI18" s="22"/>
      <c r="AJ18" s="39">
        <f t="shared" si="14"/>
        <v>0</v>
      </c>
      <c r="AK18" s="28"/>
      <c r="AL18" s="37">
        <f t="shared" si="9"/>
        <v>35.700000000000003</v>
      </c>
    </row>
    <row r="19" spans="1:38" ht="25.5" customHeight="1" x14ac:dyDescent="0.3">
      <c r="A19" s="35" t="s">
        <v>39</v>
      </c>
      <c r="B19" s="44" t="s">
        <v>40</v>
      </c>
      <c r="C19" s="37">
        <v>59.46</v>
      </c>
      <c r="D19" s="27"/>
      <c r="E19" s="42"/>
      <c r="F19" s="42"/>
      <c r="G19" s="42"/>
      <c r="H19" s="39">
        <f t="shared" si="10"/>
        <v>0</v>
      </c>
      <c r="I19" s="40"/>
      <c r="J19" s="37"/>
      <c r="K19" s="42"/>
      <c r="L19" s="39"/>
      <c r="M19" s="39"/>
      <c r="N19" s="22"/>
      <c r="O19" s="39">
        <f t="shared" si="11"/>
        <v>0</v>
      </c>
      <c r="P19" s="28"/>
      <c r="Q19" s="37"/>
      <c r="R19" s="34"/>
      <c r="S19" s="22"/>
      <c r="T19" s="22"/>
      <c r="U19" s="22"/>
      <c r="V19" s="39">
        <f t="shared" si="12"/>
        <v>0</v>
      </c>
      <c r="W19" s="33"/>
      <c r="X19" s="37"/>
      <c r="Y19" s="27"/>
      <c r="Z19" s="22"/>
      <c r="AA19" s="22"/>
      <c r="AB19" s="22"/>
      <c r="AC19" s="39">
        <f t="shared" si="13"/>
        <v>0</v>
      </c>
      <c r="AD19" s="28"/>
      <c r="AE19" s="37"/>
      <c r="AF19" s="27"/>
      <c r="AG19" s="22"/>
      <c r="AH19" s="22"/>
      <c r="AI19" s="22"/>
      <c r="AJ19" s="39">
        <f t="shared" si="14"/>
        <v>0</v>
      </c>
      <c r="AK19" s="28"/>
      <c r="AL19" s="37">
        <f t="shared" si="9"/>
        <v>0</v>
      </c>
    </row>
    <row r="20" spans="1:38" ht="25.5" customHeight="1" x14ac:dyDescent="0.3">
      <c r="A20" s="35" t="s">
        <v>41</v>
      </c>
      <c r="B20" s="45" t="s">
        <v>42</v>
      </c>
      <c r="C20" s="37"/>
      <c r="D20" s="27"/>
      <c r="E20" s="42"/>
      <c r="F20" s="42"/>
      <c r="G20" s="42"/>
      <c r="H20" s="39">
        <f>SUM(D20:G20)</f>
        <v>0</v>
      </c>
      <c r="I20" s="40"/>
      <c r="J20" s="37"/>
      <c r="K20" s="42"/>
      <c r="L20" s="39"/>
      <c r="M20" s="39"/>
      <c r="N20" s="39">
        <v>145</v>
      </c>
      <c r="O20" s="39">
        <f>SUM(K20:N20)</f>
        <v>145</v>
      </c>
      <c r="P20" s="28"/>
      <c r="Q20" s="37"/>
      <c r="R20" s="34"/>
      <c r="S20" s="22"/>
      <c r="T20" s="22"/>
      <c r="U20" s="22"/>
      <c r="V20" s="39">
        <f t="shared" si="12"/>
        <v>0</v>
      </c>
      <c r="W20" s="33"/>
      <c r="X20" s="37"/>
      <c r="Y20" s="27"/>
      <c r="Z20" s="22"/>
      <c r="AA20" s="22"/>
      <c r="AB20" s="22"/>
      <c r="AC20" s="39">
        <f t="shared" si="13"/>
        <v>0</v>
      </c>
      <c r="AD20" s="28"/>
      <c r="AE20" s="37"/>
      <c r="AF20" s="27"/>
      <c r="AG20" s="22"/>
      <c r="AH20" s="22"/>
      <c r="AI20" s="22"/>
      <c r="AJ20" s="39">
        <f t="shared" si="14"/>
        <v>0</v>
      </c>
      <c r="AK20" s="28"/>
      <c r="AL20" s="37">
        <f t="shared" si="9"/>
        <v>145</v>
      </c>
    </row>
    <row r="21" spans="1:38" ht="25.5" customHeight="1" x14ac:dyDescent="0.3">
      <c r="A21" s="35" t="s">
        <v>43</v>
      </c>
      <c r="B21" s="45" t="s">
        <v>44</v>
      </c>
      <c r="C21" s="37"/>
      <c r="D21" s="27"/>
      <c r="E21" s="42"/>
      <c r="F21" s="42"/>
      <c r="G21" s="42"/>
      <c r="H21" s="39">
        <f>SUM(D21:G21)</f>
        <v>0</v>
      </c>
      <c r="I21" s="40"/>
      <c r="J21" s="37"/>
      <c r="K21" s="42"/>
      <c r="L21" s="39"/>
      <c r="M21" s="39"/>
      <c r="N21" s="39">
        <v>142.80000000000001</v>
      </c>
      <c r="O21" s="39">
        <f>SUM(K21:N21)</f>
        <v>142.80000000000001</v>
      </c>
      <c r="P21" s="28"/>
      <c r="Q21" s="37"/>
      <c r="R21" s="34"/>
      <c r="S21" s="22"/>
      <c r="T21" s="22"/>
      <c r="U21" s="22"/>
      <c r="V21" s="39">
        <f t="shared" si="12"/>
        <v>0</v>
      </c>
      <c r="W21" s="33"/>
      <c r="X21" s="37"/>
      <c r="Y21" s="27"/>
      <c r="Z21" s="22"/>
      <c r="AA21" s="22"/>
      <c r="AB21" s="22"/>
      <c r="AC21" s="39">
        <f t="shared" si="13"/>
        <v>0</v>
      </c>
      <c r="AD21" s="28"/>
      <c r="AE21" s="37"/>
      <c r="AF21" s="27"/>
      <c r="AG21" s="22"/>
      <c r="AH21" s="22"/>
      <c r="AI21" s="22"/>
      <c r="AJ21" s="39">
        <f t="shared" si="14"/>
        <v>0</v>
      </c>
      <c r="AK21" s="28"/>
      <c r="AL21" s="37">
        <f t="shared" si="9"/>
        <v>142.80000000000001</v>
      </c>
    </row>
    <row r="22" spans="1:38" ht="25.5" customHeight="1" x14ac:dyDescent="0.3">
      <c r="A22" s="35" t="s">
        <v>45</v>
      </c>
      <c r="B22" s="45" t="s">
        <v>46</v>
      </c>
      <c r="C22" s="37"/>
      <c r="D22" s="27"/>
      <c r="E22" s="42"/>
      <c r="F22" s="42"/>
      <c r="G22" s="42"/>
      <c r="H22" s="39">
        <f t="shared" si="10"/>
        <v>0</v>
      </c>
      <c r="I22" s="40"/>
      <c r="J22" s="37"/>
      <c r="K22" s="42"/>
      <c r="L22" s="39"/>
      <c r="M22" s="39"/>
      <c r="N22" s="22"/>
      <c r="O22" s="39">
        <f t="shared" si="11"/>
        <v>0</v>
      </c>
      <c r="P22" s="28"/>
      <c r="Q22" s="37"/>
      <c r="R22" s="34"/>
      <c r="S22" s="22"/>
      <c r="T22" s="39">
        <v>145</v>
      </c>
      <c r="U22" s="22"/>
      <c r="V22" s="39">
        <f t="shared" si="12"/>
        <v>145</v>
      </c>
      <c r="W22" s="33"/>
      <c r="X22" s="37"/>
      <c r="Y22" s="27"/>
      <c r="Z22" s="22"/>
      <c r="AA22" s="22"/>
      <c r="AB22" s="22"/>
      <c r="AC22" s="39">
        <f t="shared" si="13"/>
        <v>0</v>
      </c>
      <c r="AD22" s="28"/>
      <c r="AE22" s="37"/>
      <c r="AF22" s="27"/>
      <c r="AG22" s="22"/>
      <c r="AH22" s="22"/>
      <c r="AI22" s="22"/>
      <c r="AJ22" s="39">
        <f t="shared" si="14"/>
        <v>0</v>
      </c>
      <c r="AK22" s="28"/>
      <c r="AL22" s="37">
        <f t="shared" si="9"/>
        <v>145</v>
      </c>
    </row>
    <row r="23" spans="1:38" ht="25.5" customHeight="1" x14ac:dyDescent="0.3">
      <c r="A23" s="35" t="s">
        <v>47</v>
      </c>
      <c r="B23" s="45" t="s">
        <v>48</v>
      </c>
      <c r="C23" s="37"/>
      <c r="D23" s="27"/>
      <c r="E23" s="42"/>
      <c r="F23" s="42"/>
      <c r="G23" s="42"/>
      <c r="H23" s="39">
        <f t="shared" si="10"/>
        <v>0</v>
      </c>
      <c r="I23" s="40"/>
      <c r="J23" s="37"/>
      <c r="K23" s="42"/>
      <c r="L23" s="39"/>
      <c r="M23" s="39"/>
      <c r="N23" s="22"/>
      <c r="O23" s="39">
        <f t="shared" si="11"/>
        <v>0</v>
      </c>
      <c r="P23" s="28"/>
      <c r="Q23" s="37"/>
      <c r="R23" s="34"/>
      <c r="S23" s="22"/>
      <c r="T23" s="39">
        <v>147.94999999999999</v>
      </c>
      <c r="U23" s="22"/>
      <c r="V23" s="39">
        <f t="shared" si="12"/>
        <v>147.94999999999999</v>
      </c>
      <c r="W23" s="33"/>
      <c r="X23" s="37"/>
      <c r="Y23" s="27"/>
      <c r="Z23" s="22"/>
      <c r="AA23" s="22"/>
      <c r="AB23" s="22"/>
      <c r="AC23" s="39">
        <f t="shared" si="13"/>
        <v>0</v>
      </c>
      <c r="AD23" s="28"/>
      <c r="AE23" s="37"/>
      <c r="AF23" s="27"/>
      <c r="AG23" s="22"/>
      <c r="AH23" s="22"/>
      <c r="AI23" s="22"/>
      <c r="AJ23" s="39">
        <f t="shared" si="14"/>
        <v>0</v>
      </c>
      <c r="AK23" s="28"/>
      <c r="AL23" s="37">
        <f t="shared" si="9"/>
        <v>147.94999999999999</v>
      </c>
    </row>
    <row r="24" spans="1:38" ht="15.75" customHeight="1" x14ac:dyDescent="0.3">
      <c r="A24" s="24" t="s">
        <v>49</v>
      </c>
      <c r="B24" s="25" t="s">
        <v>50</v>
      </c>
      <c r="C24" s="26"/>
      <c r="D24" s="27">
        <f>SUM(D25:D42)</f>
        <v>0</v>
      </c>
      <c r="E24" s="27">
        <f t="shared" ref="E24:AL24" si="15">SUM(E25:E42)</f>
        <v>0</v>
      </c>
      <c r="F24" s="27">
        <f t="shared" si="15"/>
        <v>53</v>
      </c>
      <c r="G24" s="27">
        <f t="shared" si="15"/>
        <v>41.47</v>
      </c>
      <c r="H24" s="22">
        <f t="shared" si="15"/>
        <v>94.47</v>
      </c>
      <c r="I24" s="40">
        <f t="shared" si="15"/>
        <v>0</v>
      </c>
      <c r="J24" s="37">
        <f t="shared" si="15"/>
        <v>0</v>
      </c>
      <c r="K24" s="27">
        <f t="shared" si="15"/>
        <v>243</v>
      </c>
      <c r="L24" s="22">
        <f t="shared" si="15"/>
        <v>131.5</v>
      </c>
      <c r="M24" s="22">
        <f t="shared" si="15"/>
        <v>440</v>
      </c>
      <c r="N24" s="22">
        <f t="shared" si="15"/>
        <v>483.83000000000004</v>
      </c>
      <c r="O24" s="22">
        <f t="shared" si="15"/>
        <v>1298.33</v>
      </c>
      <c r="P24" s="28">
        <f t="shared" si="15"/>
        <v>0</v>
      </c>
      <c r="Q24" s="26">
        <f t="shared" si="15"/>
        <v>0</v>
      </c>
      <c r="R24" s="34">
        <f t="shared" si="15"/>
        <v>0</v>
      </c>
      <c r="S24" s="22">
        <f t="shared" si="15"/>
        <v>38.11</v>
      </c>
      <c r="T24" s="22">
        <f t="shared" si="15"/>
        <v>268.43</v>
      </c>
      <c r="U24" s="22">
        <f t="shared" si="15"/>
        <v>0</v>
      </c>
      <c r="V24" s="22">
        <f t="shared" si="15"/>
        <v>306.54000000000002</v>
      </c>
      <c r="W24" s="33">
        <f t="shared" si="15"/>
        <v>0</v>
      </c>
      <c r="X24" s="26">
        <f t="shared" si="15"/>
        <v>0</v>
      </c>
      <c r="Y24" s="27">
        <f t="shared" si="15"/>
        <v>0</v>
      </c>
      <c r="Z24" s="22">
        <f t="shared" si="15"/>
        <v>406</v>
      </c>
      <c r="AA24" s="22">
        <f t="shared" si="15"/>
        <v>0</v>
      </c>
      <c r="AB24" s="22">
        <f t="shared" si="15"/>
        <v>0</v>
      </c>
      <c r="AC24" s="22">
        <f t="shared" si="15"/>
        <v>406</v>
      </c>
      <c r="AD24" s="28">
        <f t="shared" si="15"/>
        <v>0</v>
      </c>
      <c r="AE24" s="26">
        <f t="shared" si="15"/>
        <v>0</v>
      </c>
      <c r="AF24" s="27">
        <f t="shared" si="15"/>
        <v>0</v>
      </c>
      <c r="AG24" s="22">
        <f t="shared" si="15"/>
        <v>0</v>
      </c>
      <c r="AH24" s="22">
        <f t="shared" si="15"/>
        <v>0</v>
      </c>
      <c r="AI24" s="22">
        <f t="shared" si="15"/>
        <v>0</v>
      </c>
      <c r="AJ24" s="22">
        <f t="shared" si="15"/>
        <v>0</v>
      </c>
      <c r="AK24" s="28">
        <f t="shared" si="15"/>
        <v>0</v>
      </c>
      <c r="AL24" s="26">
        <f t="shared" si="15"/>
        <v>2105.34</v>
      </c>
    </row>
    <row r="25" spans="1:38" ht="15.75" customHeight="1" x14ac:dyDescent="0.3">
      <c r="A25" s="35" t="s">
        <v>51</v>
      </c>
      <c r="B25" s="46" t="s">
        <v>52</v>
      </c>
      <c r="C25" s="26"/>
      <c r="D25" s="27"/>
      <c r="E25" s="39"/>
      <c r="F25" s="39"/>
      <c r="G25" s="22"/>
      <c r="H25" s="39"/>
      <c r="I25" s="40"/>
      <c r="J25" s="37"/>
      <c r="K25" s="27"/>
      <c r="L25" s="22"/>
      <c r="M25" s="39"/>
      <c r="N25" s="39">
        <v>90</v>
      </c>
      <c r="O25" s="39">
        <f t="shared" si="11"/>
        <v>90</v>
      </c>
      <c r="P25" s="28"/>
      <c r="Q25" s="37"/>
      <c r="R25" s="34"/>
      <c r="S25" s="22"/>
      <c r="T25" s="22"/>
      <c r="U25" s="22"/>
      <c r="V25" s="39">
        <f>SUM(R25:U25)</f>
        <v>0</v>
      </c>
      <c r="W25" s="33"/>
      <c r="X25" s="37"/>
      <c r="Y25" s="27"/>
      <c r="Z25" s="22"/>
      <c r="AA25" s="22"/>
      <c r="AB25" s="22"/>
      <c r="AC25" s="39">
        <f t="shared" si="13"/>
        <v>0</v>
      </c>
      <c r="AD25" s="28"/>
      <c r="AE25" s="37"/>
      <c r="AF25" s="27"/>
      <c r="AG25" s="22"/>
      <c r="AH25" s="22"/>
      <c r="AI25" s="22"/>
      <c r="AJ25" s="39"/>
      <c r="AK25" s="28"/>
      <c r="AL25" s="37">
        <f>H25+O25+V25+AC25+AJ25</f>
        <v>90</v>
      </c>
    </row>
    <row r="26" spans="1:38" ht="15.75" customHeight="1" x14ac:dyDescent="0.3">
      <c r="A26" s="35" t="s">
        <v>54</v>
      </c>
      <c r="B26" s="47" t="s">
        <v>55</v>
      </c>
      <c r="C26" s="26"/>
      <c r="D26" s="27"/>
      <c r="E26" s="39"/>
      <c r="F26" s="39"/>
      <c r="G26" s="22"/>
      <c r="H26" s="39"/>
      <c r="I26" s="40"/>
      <c r="J26" s="37"/>
      <c r="K26" s="27"/>
      <c r="L26" s="22"/>
      <c r="M26" s="39"/>
      <c r="N26" s="39">
        <v>95</v>
      </c>
      <c r="O26" s="39">
        <f t="shared" si="11"/>
        <v>95</v>
      </c>
      <c r="P26" s="28"/>
      <c r="Q26" s="37"/>
      <c r="R26" s="34"/>
      <c r="S26" s="22"/>
      <c r="T26" s="22"/>
      <c r="U26" s="22"/>
      <c r="V26" s="39">
        <f t="shared" ref="V26:V51" si="16">SUM(R26:U26)</f>
        <v>0</v>
      </c>
      <c r="W26" s="33"/>
      <c r="X26" s="37"/>
      <c r="Y26" s="27"/>
      <c r="Z26" s="22"/>
      <c r="AA26" s="22"/>
      <c r="AB26" s="22"/>
      <c r="AC26" s="39">
        <f t="shared" si="13"/>
        <v>0</v>
      </c>
      <c r="AD26" s="28"/>
      <c r="AE26" s="37"/>
      <c r="AF26" s="27"/>
      <c r="AG26" s="22"/>
      <c r="AH26" s="22"/>
      <c r="AI26" s="22"/>
      <c r="AJ26" s="39"/>
      <c r="AK26" s="28"/>
      <c r="AL26" s="37">
        <f t="shared" si="9"/>
        <v>95</v>
      </c>
    </row>
    <row r="27" spans="1:38" ht="36.75" customHeight="1" x14ac:dyDescent="0.3">
      <c r="A27" s="35" t="s">
        <v>56</v>
      </c>
      <c r="B27" s="45" t="s">
        <v>57</v>
      </c>
      <c r="C27" s="26"/>
      <c r="D27" s="27"/>
      <c r="E27" s="39"/>
      <c r="F27" s="39"/>
      <c r="G27" s="22"/>
      <c r="H27" s="39">
        <f t="shared" si="10"/>
        <v>0</v>
      </c>
      <c r="I27" s="40"/>
      <c r="J27" s="37"/>
      <c r="K27" s="42">
        <v>43</v>
      </c>
      <c r="L27" s="22"/>
      <c r="M27" s="22"/>
      <c r="N27" s="22"/>
      <c r="O27" s="39">
        <f t="shared" si="11"/>
        <v>43</v>
      </c>
      <c r="P27" s="28"/>
      <c r="Q27" s="37"/>
      <c r="R27" s="34"/>
      <c r="S27" s="22"/>
      <c r="T27" s="22"/>
      <c r="U27" s="22"/>
      <c r="V27" s="39">
        <f t="shared" si="16"/>
        <v>0</v>
      </c>
      <c r="W27" s="33"/>
      <c r="X27" s="37"/>
      <c r="Y27" s="27"/>
      <c r="Z27" s="22"/>
      <c r="AA27" s="22"/>
      <c r="AB27" s="22"/>
      <c r="AC27" s="39">
        <f t="shared" si="13"/>
        <v>0</v>
      </c>
      <c r="AD27" s="28"/>
      <c r="AE27" s="37"/>
      <c r="AF27" s="27"/>
      <c r="AG27" s="22"/>
      <c r="AH27" s="22"/>
      <c r="AI27" s="22"/>
      <c r="AJ27" s="39"/>
      <c r="AK27" s="28"/>
      <c r="AL27" s="37">
        <f t="shared" si="9"/>
        <v>43</v>
      </c>
    </row>
    <row r="28" spans="1:38" ht="32.25" customHeight="1" x14ac:dyDescent="0.3">
      <c r="A28" s="35" t="s">
        <v>58</v>
      </c>
      <c r="B28" s="36" t="s">
        <v>59</v>
      </c>
      <c r="C28" s="26"/>
      <c r="D28" s="27"/>
      <c r="E28" s="39"/>
      <c r="F28" s="39"/>
      <c r="G28" s="39"/>
      <c r="H28" s="39">
        <f t="shared" si="10"/>
        <v>0</v>
      </c>
      <c r="I28" s="40"/>
      <c r="J28" s="37"/>
      <c r="K28" s="42"/>
      <c r="L28" s="39">
        <v>60.5</v>
      </c>
      <c r="M28" s="22"/>
      <c r="N28" s="22"/>
      <c r="O28" s="39">
        <f t="shared" si="11"/>
        <v>60.5</v>
      </c>
      <c r="P28" s="28"/>
      <c r="Q28" s="37"/>
      <c r="R28" s="34"/>
      <c r="S28" s="22"/>
      <c r="T28" s="22"/>
      <c r="U28" s="22"/>
      <c r="V28" s="39">
        <f t="shared" si="16"/>
        <v>0</v>
      </c>
      <c r="W28" s="33"/>
      <c r="X28" s="37"/>
      <c r="Y28" s="27"/>
      <c r="Z28" s="22"/>
      <c r="AA28" s="22"/>
      <c r="AB28" s="22"/>
      <c r="AC28" s="39">
        <f t="shared" si="13"/>
        <v>0</v>
      </c>
      <c r="AD28" s="28"/>
      <c r="AE28" s="37"/>
      <c r="AF28" s="27"/>
      <c r="AG28" s="22"/>
      <c r="AH28" s="22"/>
      <c r="AI28" s="22"/>
      <c r="AJ28" s="39"/>
      <c r="AK28" s="28"/>
      <c r="AL28" s="37">
        <f t="shared" si="9"/>
        <v>60.5</v>
      </c>
    </row>
    <row r="29" spans="1:38" ht="15.75" customHeight="1" x14ac:dyDescent="0.3">
      <c r="A29" s="35" t="s">
        <v>60</v>
      </c>
      <c r="B29" s="48" t="s">
        <v>61</v>
      </c>
      <c r="C29" s="26"/>
      <c r="D29" s="27"/>
      <c r="E29" s="39"/>
      <c r="F29" s="39"/>
      <c r="G29" s="39"/>
      <c r="H29" s="39">
        <f t="shared" si="10"/>
        <v>0</v>
      </c>
      <c r="I29" s="40"/>
      <c r="J29" s="37"/>
      <c r="K29" s="27"/>
      <c r="L29" s="22"/>
      <c r="M29" s="22"/>
      <c r="N29" s="22"/>
      <c r="O29" s="39">
        <f t="shared" si="11"/>
        <v>0</v>
      </c>
      <c r="P29" s="28"/>
      <c r="Q29" s="37"/>
      <c r="R29" s="34"/>
      <c r="S29" s="39">
        <v>33.11</v>
      </c>
      <c r="T29" s="22"/>
      <c r="U29" s="22"/>
      <c r="V29" s="39">
        <f t="shared" si="16"/>
        <v>33.11</v>
      </c>
      <c r="W29" s="33"/>
      <c r="X29" s="37"/>
      <c r="Y29" s="27"/>
      <c r="Z29" s="22"/>
      <c r="AA29" s="22"/>
      <c r="AB29" s="22"/>
      <c r="AC29" s="39">
        <f t="shared" si="13"/>
        <v>0</v>
      </c>
      <c r="AD29" s="28"/>
      <c r="AE29" s="37"/>
      <c r="AF29" s="27"/>
      <c r="AG29" s="22"/>
      <c r="AH29" s="22"/>
      <c r="AI29" s="22"/>
      <c r="AJ29" s="39"/>
      <c r="AK29" s="28"/>
      <c r="AL29" s="37">
        <f t="shared" si="9"/>
        <v>33.11</v>
      </c>
    </row>
    <row r="30" spans="1:38" ht="26.25" customHeight="1" x14ac:dyDescent="0.3">
      <c r="A30" s="35" t="s">
        <v>62</v>
      </c>
      <c r="B30" s="36" t="s">
        <v>63</v>
      </c>
      <c r="C30" s="26"/>
      <c r="D30" s="27"/>
      <c r="E30" s="39"/>
      <c r="F30" s="39">
        <v>53</v>
      </c>
      <c r="G30" s="22"/>
      <c r="H30" s="39">
        <f t="shared" si="10"/>
        <v>53</v>
      </c>
      <c r="I30" s="40"/>
      <c r="J30" s="37"/>
      <c r="K30" s="27"/>
      <c r="L30" s="22"/>
      <c r="M30" s="22"/>
      <c r="N30" s="22"/>
      <c r="O30" s="39">
        <f t="shared" si="11"/>
        <v>0</v>
      </c>
      <c r="P30" s="28"/>
      <c r="Q30" s="37"/>
      <c r="R30" s="34"/>
      <c r="S30" s="22"/>
      <c r="T30" s="22"/>
      <c r="U30" s="22"/>
      <c r="V30" s="39">
        <f t="shared" si="16"/>
        <v>0</v>
      </c>
      <c r="W30" s="33"/>
      <c r="X30" s="37"/>
      <c r="Y30" s="27"/>
      <c r="Z30" s="22"/>
      <c r="AA30" s="22"/>
      <c r="AB30" s="22"/>
      <c r="AC30" s="39">
        <f t="shared" si="13"/>
        <v>0</v>
      </c>
      <c r="AD30" s="28"/>
      <c r="AE30" s="37"/>
      <c r="AF30" s="27"/>
      <c r="AG30" s="22"/>
      <c r="AH30" s="22"/>
      <c r="AI30" s="22"/>
      <c r="AJ30" s="39"/>
      <c r="AK30" s="28"/>
      <c r="AL30" s="37">
        <f t="shared" si="9"/>
        <v>53</v>
      </c>
    </row>
    <row r="31" spans="1:38" ht="15.75" customHeight="1" x14ac:dyDescent="0.3">
      <c r="A31" s="35" t="s">
        <v>64</v>
      </c>
      <c r="B31" s="48" t="s">
        <v>65</v>
      </c>
      <c r="C31" s="26"/>
      <c r="D31" s="27"/>
      <c r="E31" s="39"/>
      <c r="F31" s="39"/>
      <c r="G31" s="39">
        <v>21.22</v>
      </c>
      <c r="H31" s="39">
        <f t="shared" si="10"/>
        <v>21.22</v>
      </c>
      <c r="I31" s="40"/>
      <c r="J31" s="37"/>
      <c r="K31" s="27"/>
      <c r="L31" s="22"/>
      <c r="M31" s="22"/>
      <c r="N31" s="22"/>
      <c r="O31" s="39">
        <f t="shared" si="11"/>
        <v>0</v>
      </c>
      <c r="P31" s="28"/>
      <c r="Q31" s="37"/>
      <c r="R31" s="34"/>
      <c r="S31" s="22"/>
      <c r="T31" s="22"/>
      <c r="U31" s="22"/>
      <c r="V31" s="39">
        <f t="shared" si="16"/>
        <v>0</v>
      </c>
      <c r="W31" s="33"/>
      <c r="X31" s="37"/>
      <c r="Y31" s="27"/>
      <c r="Z31" s="22"/>
      <c r="AA31" s="22"/>
      <c r="AB31" s="22"/>
      <c r="AC31" s="39">
        <f t="shared" si="13"/>
        <v>0</v>
      </c>
      <c r="AD31" s="28"/>
      <c r="AE31" s="37"/>
      <c r="AF31" s="27"/>
      <c r="AG31" s="22"/>
      <c r="AH31" s="22"/>
      <c r="AI31" s="22"/>
      <c r="AJ31" s="39"/>
      <c r="AK31" s="28"/>
      <c r="AL31" s="37">
        <f t="shared" si="9"/>
        <v>21.22</v>
      </c>
    </row>
    <row r="32" spans="1:38" ht="37.5" customHeight="1" x14ac:dyDescent="0.3">
      <c r="A32" s="35" t="s">
        <v>66</v>
      </c>
      <c r="B32" s="36" t="s">
        <v>67</v>
      </c>
      <c r="C32" s="26"/>
      <c r="D32" s="27"/>
      <c r="E32" s="39"/>
      <c r="F32" s="39"/>
      <c r="G32" s="22"/>
      <c r="H32" s="39">
        <f t="shared" si="10"/>
        <v>0</v>
      </c>
      <c r="I32" s="40"/>
      <c r="J32" s="37"/>
      <c r="K32" s="27"/>
      <c r="L32" s="22"/>
      <c r="M32" s="39"/>
      <c r="N32" s="22"/>
      <c r="O32" s="39">
        <f t="shared" si="11"/>
        <v>0</v>
      </c>
      <c r="P32" s="28"/>
      <c r="Q32" s="37"/>
      <c r="R32" s="34"/>
      <c r="S32" s="22"/>
      <c r="T32" s="39">
        <v>148.13</v>
      </c>
      <c r="U32" s="22"/>
      <c r="V32" s="39">
        <f t="shared" si="16"/>
        <v>148.13</v>
      </c>
      <c r="W32" s="33"/>
      <c r="X32" s="37"/>
      <c r="Y32" s="27"/>
      <c r="Z32" s="22"/>
      <c r="AA32" s="39"/>
      <c r="AB32" s="22"/>
      <c r="AC32" s="39">
        <f t="shared" si="13"/>
        <v>0</v>
      </c>
      <c r="AD32" s="28"/>
      <c r="AE32" s="37"/>
      <c r="AF32" s="27"/>
      <c r="AG32" s="22"/>
      <c r="AH32" s="22"/>
      <c r="AI32" s="22"/>
      <c r="AJ32" s="39"/>
      <c r="AK32" s="28"/>
      <c r="AL32" s="37">
        <f t="shared" si="9"/>
        <v>148.13</v>
      </c>
    </row>
    <row r="33" spans="1:38" ht="49.5" customHeight="1" x14ac:dyDescent="0.3">
      <c r="A33" s="35" t="s">
        <v>68</v>
      </c>
      <c r="B33" s="36" t="s">
        <v>69</v>
      </c>
      <c r="C33" s="26"/>
      <c r="D33" s="27"/>
      <c r="E33" s="39"/>
      <c r="F33" s="39"/>
      <c r="G33" s="22"/>
      <c r="H33" s="39">
        <f t="shared" si="10"/>
        <v>0</v>
      </c>
      <c r="I33" s="40"/>
      <c r="J33" s="37"/>
      <c r="K33" s="27"/>
      <c r="L33" s="22"/>
      <c r="M33" s="22"/>
      <c r="N33" s="39">
        <v>150</v>
      </c>
      <c r="O33" s="39">
        <f t="shared" si="11"/>
        <v>150</v>
      </c>
      <c r="P33" s="28"/>
      <c r="Q33" s="37"/>
      <c r="R33" s="34"/>
      <c r="S33" s="22"/>
      <c r="T33" s="22"/>
      <c r="U33" s="22"/>
      <c r="V33" s="39">
        <f t="shared" si="16"/>
        <v>0</v>
      </c>
      <c r="W33" s="33"/>
      <c r="X33" s="37"/>
      <c r="Y33" s="27"/>
      <c r="Z33" s="22"/>
      <c r="AA33" s="22"/>
      <c r="AB33" s="39"/>
      <c r="AC33" s="39">
        <f t="shared" si="13"/>
        <v>0</v>
      </c>
      <c r="AD33" s="28"/>
      <c r="AE33" s="37"/>
      <c r="AF33" s="27"/>
      <c r="AG33" s="22"/>
      <c r="AH33" s="22"/>
      <c r="AI33" s="22"/>
      <c r="AJ33" s="39"/>
      <c r="AK33" s="28"/>
      <c r="AL33" s="37">
        <f t="shared" si="9"/>
        <v>150</v>
      </c>
    </row>
    <row r="34" spans="1:38" ht="32.25" customHeight="1" x14ac:dyDescent="0.3">
      <c r="A34" s="35" t="s">
        <v>70</v>
      </c>
      <c r="B34" s="36" t="s">
        <v>71</v>
      </c>
      <c r="C34" s="26"/>
      <c r="D34" s="27"/>
      <c r="E34" s="39"/>
      <c r="F34" s="39"/>
      <c r="G34" s="22"/>
      <c r="H34" s="39">
        <f t="shared" si="10"/>
        <v>0</v>
      </c>
      <c r="I34" s="40"/>
      <c r="J34" s="37"/>
      <c r="K34" s="27"/>
      <c r="L34" s="22"/>
      <c r="M34" s="22"/>
      <c r="N34" s="39">
        <v>148.83000000000001</v>
      </c>
      <c r="O34" s="39">
        <f t="shared" si="11"/>
        <v>148.83000000000001</v>
      </c>
      <c r="P34" s="28"/>
      <c r="Q34" s="37"/>
      <c r="R34" s="34"/>
      <c r="S34" s="22"/>
      <c r="T34" s="22"/>
      <c r="U34" s="22"/>
      <c r="V34" s="39">
        <f t="shared" si="16"/>
        <v>0</v>
      </c>
      <c r="W34" s="33"/>
      <c r="X34" s="37"/>
      <c r="Y34" s="27"/>
      <c r="Z34" s="22"/>
      <c r="AA34" s="22"/>
      <c r="AB34" s="39"/>
      <c r="AC34" s="39">
        <f t="shared" si="13"/>
        <v>0</v>
      </c>
      <c r="AD34" s="28"/>
      <c r="AE34" s="37"/>
      <c r="AF34" s="27"/>
      <c r="AG34" s="22"/>
      <c r="AH34" s="22"/>
      <c r="AI34" s="22"/>
      <c r="AJ34" s="39"/>
      <c r="AK34" s="28"/>
      <c r="AL34" s="37">
        <f t="shared" si="9"/>
        <v>148.83000000000001</v>
      </c>
    </row>
    <row r="35" spans="1:38" ht="56.4" customHeight="1" x14ac:dyDescent="0.3">
      <c r="A35" s="35" t="s">
        <v>296</v>
      </c>
      <c r="B35" s="36" t="s">
        <v>303</v>
      </c>
      <c r="C35" s="26"/>
      <c r="D35" s="27"/>
      <c r="E35" s="42"/>
      <c r="F35" s="39"/>
      <c r="G35" s="39"/>
      <c r="H35" s="39">
        <f t="shared" si="10"/>
        <v>0</v>
      </c>
      <c r="I35" s="40"/>
      <c r="J35" s="37"/>
      <c r="K35" s="42">
        <v>200</v>
      </c>
      <c r="L35" s="22"/>
      <c r="M35" s="22"/>
      <c r="N35" s="39"/>
      <c r="O35" s="39">
        <f t="shared" si="11"/>
        <v>200</v>
      </c>
      <c r="P35" s="28"/>
      <c r="Q35" s="37"/>
      <c r="R35" s="34"/>
      <c r="S35" s="22"/>
      <c r="T35" s="22"/>
      <c r="U35" s="22"/>
      <c r="V35" s="39">
        <f t="shared" si="16"/>
        <v>0</v>
      </c>
      <c r="W35" s="33"/>
      <c r="X35" s="37"/>
      <c r="Y35" s="27"/>
      <c r="Z35" s="22"/>
      <c r="AA35" s="22"/>
      <c r="AB35" s="39"/>
      <c r="AC35" s="39">
        <f t="shared" si="13"/>
        <v>0</v>
      </c>
      <c r="AD35" s="28"/>
      <c r="AE35" s="37"/>
      <c r="AF35" s="27"/>
      <c r="AG35" s="22"/>
      <c r="AH35" s="22"/>
      <c r="AI35" s="22"/>
      <c r="AJ35" s="39"/>
      <c r="AK35" s="28"/>
      <c r="AL35" s="37">
        <f t="shared" si="9"/>
        <v>200</v>
      </c>
    </row>
    <row r="36" spans="1:38" ht="32.25" customHeight="1" x14ac:dyDescent="0.3">
      <c r="A36" s="35" t="s">
        <v>297</v>
      </c>
      <c r="B36" s="187" t="s">
        <v>302</v>
      </c>
      <c r="C36" s="64"/>
      <c r="D36" s="65"/>
      <c r="E36" s="65"/>
      <c r="F36" s="39"/>
      <c r="G36" s="39">
        <v>20.25</v>
      </c>
      <c r="H36" s="39">
        <f t="shared" si="10"/>
        <v>20.25</v>
      </c>
      <c r="I36" s="40"/>
      <c r="J36" s="37"/>
      <c r="K36" s="27"/>
      <c r="L36" s="22"/>
      <c r="M36" s="22"/>
      <c r="N36" s="39"/>
      <c r="O36" s="39">
        <f t="shared" si="11"/>
        <v>0</v>
      </c>
      <c r="P36" s="28"/>
      <c r="Q36" s="37"/>
      <c r="R36" s="34"/>
      <c r="S36" s="22"/>
      <c r="T36" s="22"/>
      <c r="U36" s="22"/>
      <c r="V36" s="39">
        <f t="shared" si="16"/>
        <v>0</v>
      </c>
      <c r="W36" s="33"/>
      <c r="X36" s="37"/>
      <c r="Y36" s="27"/>
      <c r="Z36" s="22"/>
      <c r="AA36" s="22"/>
      <c r="AB36" s="39"/>
      <c r="AC36" s="39">
        <f t="shared" si="13"/>
        <v>0</v>
      </c>
      <c r="AD36" s="28"/>
      <c r="AE36" s="37"/>
      <c r="AF36" s="27"/>
      <c r="AG36" s="22"/>
      <c r="AH36" s="22"/>
      <c r="AI36" s="22"/>
      <c r="AJ36" s="39"/>
      <c r="AK36" s="28"/>
      <c r="AL36" s="37">
        <f t="shared" si="9"/>
        <v>20.25</v>
      </c>
    </row>
    <row r="37" spans="1:38" ht="39.6" customHeight="1" x14ac:dyDescent="0.3">
      <c r="A37" s="35" t="s">
        <v>298</v>
      </c>
      <c r="B37" s="43" t="s">
        <v>295</v>
      </c>
      <c r="C37" s="26"/>
      <c r="D37" s="27"/>
      <c r="E37" s="39"/>
      <c r="F37" s="39"/>
      <c r="G37" s="22"/>
      <c r="H37" s="39">
        <f t="shared" si="10"/>
        <v>0</v>
      </c>
      <c r="I37" s="40"/>
      <c r="J37" s="37"/>
      <c r="K37" s="27"/>
      <c r="L37" s="22"/>
      <c r="M37" s="22"/>
      <c r="N37" s="39"/>
      <c r="O37" s="39">
        <f t="shared" si="11"/>
        <v>0</v>
      </c>
      <c r="P37" s="28"/>
      <c r="Q37" s="37"/>
      <c r="R37" s="34"/>
      <c r="S37" s="39"/>
      <c r="T37" s="39">
        <v>115.3</v>
      </c>
      <c r="U37" s="22"/>
      <c r="V37" s="39">
        <f t="shared" si="16"/>
        <v>115.3</v>
      </c>
      <c r="W37" s="33"/>
      <c r="X37" s="37"/>
      <c r="Y37" s="27"/>
      <c r="Z37" s="22"/>
      <c r="AA37" s="22"/>
      <c r="AB37" s="39"/>
      <c r="AC37" s="39">
        <f t="shared" si="13"/>
        <v>0</v>
      </c>
      <c r="AD37" s="28"/>
      <c r="AE37" s="37"/>
      <c r="AF37" s="27"/>
      <c r="AG37" s="22"/>
      <c r="AH37" s="22"/>
      <c r="AI37" s="22"/>
      <c r="AJ37" s="39"/>
      <c r="AK37" s="28"/>
      <c r="AL37" s="37">
        <f t="shared" si="9"/>
        <v>115.3</v>
      </c>
    </row>
    <row r="38" spans="1:38" ht="35.4" customHeight="1" x14ac:dyDescent="0.3">
      <c r="A38" s="35" t="s">
        <v>307</v>
      </c>
      <c r="B38" s="188" t="s">
        <v>301</v>
      </c>
      <c r="C38" s="26"/>
      <c r="D38" s="27"/>
      <c r="E38" s="39"/>
      <c r="F38" s="39"/>
      <c r="G38" s="22"/>
      <c r="H38" s="39">
        <f t="shared" si="10"/>
        <v>0</v>
      </c>
      <c r="I38" s="40"/>
      <c r="J38" s="37"/>
      <c r="K38" s="42"/>
      <c r="L38" s="22"/>
      <c r="M38" s="39">
        <v>410</v>
      </c>
      <c r="N38" s="39"/>
      <c r="O38" s="39">
        <f t="shared" si="11"/>
        <v>410</v>
      </c>
      <c r="P38" s="28"/>
      <c r="Q38" s="37"/>
      <c r="R38" s="34"/>
      <c r="S38" s="22"/>
      <c r="T38" s="22"/>
      <c r="U38" s="22"/>
      <c r="V38" s="39">
        <f t="shared" si="16"/>
        <v>0</v>
      </c>
      <c r="W38" s="33"/>
      <c r="X38" s="37"/>
      <c r="Y38" s="27"/>
      <c r="Z38" s="22"/>
      <c r="AA38" s="22"/>
      <c r="AB38" s="39"/>
      <c r="AC38" s="39">
        <f t="shared" si="13"/>
        <v>0</v>
      </c>
      <c r="AD38" s="28"/>
      <c r="AE38" s="37"/>
      <c r="AF38" s="27"/>
      <c r="AG38" s="22"/>
      <c r="AH38" s="22"/>
      <c r="AI38" s="22"/>
      <c r="AJ38" s="39"/>
      <c r="AK38" s="28"/>
      <c r="AL38" s="37">
        <f t="shared" si="9"/>
        <v>410</v>
      </c>
    </row>
    <row r="39" spans="1:38" s="115" customFormat="1" ht="70.8" customHeight="1" x14ac:dyDescent="0.3">
      <c r="A39" s="35" t="s">
        <v>318</v>
      </c>
      <c r="B39" s="45" t="s">
        <v>104</v>
      </c>
      <c r="C39" s="26"/>
      <c r="D39" s="27"/>
      <c r="E39" s="39"/>
      <c r="F39" s="39"/>
      <c r="G39" s="22"/>
      <c r="H39" s="39">
        <f t="shared" si="10"/>
        <v>0</v>
      </c>
      <c r="I39" s="40"/>
      <c r="J39" s="37"/>
      <c r="K39" s="42"/>
      <c r="L39" s="39">
        <v>5</v>
      </c>
      <c r="M39" s="39">
        <v>5</v>
      </c>
      <c r="N39" s="39"/>
      <c r="O39" s="39">
        <f t="shared" si="11"/>
        <v>10</v>
      </c>
      <c r="P39" s="28"/>
      <c r="Q39" s="37"/>
      <c r="R39" s="34"/>
      <c r="S39" s="39">
        <v>5</v>
      </c>
      <c r="T39" s="39">
        <v>5</v>
      </c>
      <c r="U39" s="22"/>
      <c r="V39" s="39">
        <f t="shared" si="16"/>
        <v>10</v>
      </c>
      <c r="W39" s="33"/>
      <c r="X39" s="37"/>
      <c r="Y39" s="27"/>
      <c r="Z39" s="22"/>
      <c r="AA39" s="22"/>
      <c r="AB39" s="39"/>
      <c r="AC39" s="39">
        <f t="shared" si="13"/>
        <v>0</v>
      </c>
      <c r="AD39" s="28"/>
      <c r="AE39" s="37"/>
      <c r="AF39" s="27"/>
      <c r="AG39" s="22"/>
      <c r="AH39" s="22"/>
      <c r="AI39" s="22"/>
      <c r="AJ39" s="39"/>
      <c r="AK39" s="28"/>
      <c r="AL39" s="37">
        <f t="shared" si="9"/>
        <v>20</v>
      </c>
    </row>
    <row r="40" spans="1:38" s="115" customFormat="1" ht="39" customHeight="1" x14ac:dyDescent="0.3">
      <c r="A40" s="35" t="s">
        <v>323</v>
      </c>
      <c r="B40" s="188" t="s">
        <v>322</v>
      </c>
      <c r="C40" s="26"/>
      <c r="D40" s="27"/>
      <c r="E40" s="39"/>
      <c r="F40" s="39"/>
      <c r="G40" s="22"/>
      <c r="H40" s="39"/>
      <c r="I40" s="40"/>
      <c r="J40" s="37"/>
      <c r="K40" s="42"/>
      <c r="L40" s="39">
        <v>66</v>
      </c>
      <c r="M40" s="39"/>
      <c r="N40" s="39"/>
      <c r="O40" s="39">
        <f t="shared" si="11"/>
        <v>66</v>
      </c>
      <c r="P40" s="28"/>
      <c r="Q40" s="37"/>
      <c r="R40" s="34"/>
      <c r="S40" s="39"/>
      <c r="T40" s="39"/>
      <c r="U40" s="22"/>
      <c r="V40" s="39">
        <f t="shared" si="16"/>
        <v>0</v>
      </c>
      <c r="W40" s="33"/>
      <c r="X40" s="37"/>
      <c r="Y40" s="27"/>
      <c r="Z40" s="22"/>
      <c r="AA40" s="22"/>
      <c r="AB40" s="39"/>
      <c r="AC40" s="39">
        <f t="shared" si="13"/>
        <v>0</v>
      </c>
      <c r="AD40" s="28"/>
      <c r="AE40" s="37"/>
      <c r="AF40" s="27"/>
      <c r="AG40" s="22"/>
      <c r="AH40" s="22"/>
      <c r="AI40" s="22"/>
      <c r="AJ40" s="39"/>
      <c r="AK40" s="28"/>
      <c r="AL40" s="37">
        <f t="shared" si="9"/>
        <v>66</v>
      </c>
    </row>
    <row r="41" spans="1:38" s="115" customFormat="1" ht="39" customHeight="1" x14ac:dyDescent="0.3">
      <c r="A41" s="104" t="s">
        <v>332</v>
      </c>
      <c r="B41" s="174" t="s">
        <v>334</v>
      </c>
      <c r="C41" s="106"/>
      <c r="D41" s="107"/>
      <c r="E41" s="108"/>
      <c r="F41" s="108"/>
      <c r="G41" s="109"/>
      <c r="H41" s="108"/>
      <c r="I41" s="110"/>
      <c r="J41" s="111"/>
      <c r="K41" s="116"/>
      <c r="L41" s="108"/>
      <c r="M41" s="108"/>
      <c r="N41" s="108"/>
      <c r="O41" s="39">
        <f t="shared" si="11"/>
        <v>0</v>
      </c>
      <c r="P41" s="112"/>
      <c r="Q41" s="111"/>
      <c r="R41" s="113"/>
      <c r="S41" s="108"/>
      <c r="T41" s="108"/>
      <c r="U41" s="109"/>
      <c r="V41" s="39">
        <f t="shared" si="16"/>
        <v>0</v>
      </c>
      <c r="W41" s="114"/>
      <c r="X41" s="111"/>
      <c r="Y41" s="107"/>
      <c r="Z41" s="108">
        <v>406</v>
      </c>
      <c r="AA41" s="109"/>
      <c r="AB41" s="108"/>
      <c r="AC41" s="108">
        <f t="shared" si="13"/>
        <v>406</v>
      </c>
      <c r="AD41" s="112"/>
      <c r="AE41" s="111"/>
      <c r="AF41" s="107"/>
      <c r="AG41" s="109"/>
      <c r="AH41" s="109"/>
      <c r="AI41" s="109"/>
      <c r="AJ41" s="108"/>
      <c r="AK41" s="112"/>
      <c r="AL41" s="111">
        <f t="shared" si="9"/>
        <v>406</v>
      </c>
    </row>
    <row r="42" spans="1:38" s="115" customFormat="1" ht="39" customHeight="1" x14ac:dyDescent="0.3">
      <c r="A42" s="104" t="s">
        <v>333</v>
      </c>
      <c r="B42" s="174" t="s">
        <v>335</v>
      </c>
      <c r="C42" s="106"/>
      <c r="D42" s="107"/>
      <c r="E42" s="108"/>
      <c r="F42" s="108"/>
      <c r="G42" s="109"/>
      <c r="H42" s="108"/>
      <c r="I42" s="110"/>
      <c r="J42" s="111"/>
      <c r="K42" s="116"/>
      <c r="L42" s="108"/>
      <c r="M42" s="108">
        <v>25</v>
      </c>
      <c r="N42" s="108"/>
      <c r="O42" s="108">
        <f t="shared" si="11"/>
        <v>25</v>
      </c>
      <c r="P42" s="112"/>
      <c r="Q42" s="111"/>
      <c r="R42" s="113"/>
      <c r="S42" s="108"/>
      <c r="T42" s="108"/>
      <c r="U42" s="109"/>
      <c r="V42" s="39">
        <f t="shared" si="16"/>
        <v>0</v>
      </c>
      <c r="W42" s="114"/>
      <c r="X42" s="111"/>
      <c r="Y42" s="107"/>
      <c r="Z42" s="109"/>
      <c r="AA42" s="109"/>
      <c r="AB42" s="108"/>
      <c r="AC42" s="39">
        <f t="shared" si="13"/>
        <v>0</v>
      </c>
      <c r="AD42" s="112"/>
      <c r="AE42" s="111"/>
      <c r="AF42" s="107"/>
      <c r="AG42" s="109"/>
      <c r="AH42" s="109"/>
      <c r="AI42" s="109"/>
      <c r="AJ42" s="108"/>
      <c r="AK42" s="112"/>
      <c r="AL42" s="111">
        <f t="shared" si="9"/>
        <v>25</v>
      </c>
    </row>
    <row r="43" spans="1:38" ht="15.75" customHeight="1" x14ac:dyDescent="0.3">
      <c r="A43" s="24" t="s">
        <v>72</v>
      </c>
      <c r="B43" s="25" t="s">
        <v>73</v>
      </c>
      <c r="C43" s="26">
        <f>SUM(C44:C49)</f>
        <v>1113.27</v>
      </c>
      <c r="D43" s="27">
        <f t="shared" ref="D43:AL43" si="17">SUM(D44:D49)</f>
        <v>855.46</v>
      </c>
      <c r="E43" s="22">
        <f t="shared" si="17"/>
        <v>517.47</v>
      </c>
      <c r="F43" s="22">
        <f t="shared" si="17"/>
        <v>517.46</v>
      </c>
      <c r="G43" s="22">
        <f t="shared" si="17"/>
        <v>0</v>
      </c>
      <c r="H43" s="22">
        <f t="shared" si="17"/>
        <v>1890.39</v>
      </c>
      <c r="I43" s="22">
        <f t="shared" si="17"/>
        <v>0</v>
      </c>
      <c r="J43" s="26">
        <f t="shared" si="17"/>
        <v>0</v>
      </c>
      <c r="K43" s="27">
        <f t="shared" si="17"/>
        <v>0</v>
      </c>
      <c r="L43" s="22">
        <f t="shared" si="17"/>
        <v>0</v>
      </c>
      <c r="M43" s="22">
        <f t="shared" si="17"/>
        <v>135</v>
      </c>
      <c r="N43" s="22">
        <f t="shared" si="17"/>
        <v>30</v>
      </c>
      <c r="O43" s="22">
        <f t="shared" si="17"/>
        <v>165</v>
      </c>
      <c r="P43" s="28">
        <f t="shared" si="17"/>
        <v>0</v>
      </c>
      <c r="Q43" s="26">
        <f t="shared" si="17"/>
        <v>0</v>
      </c>
      <c r="R43" s="34">
        <f t="shared" si="17"/>
        <v>0</v>
      </c>
      <c r="S43" s="22">
        <f t="shared" si="17"/>
        <v>0</v>
      </c>
      <c r="T43" s="22">
        <f t="shared" si="17"/>
        <v>0</v>
      </c>
      <c r="U43" s="22">
        <f t="shared" si="17"/>
        <v>0</v>
      </c>
      <c r="V43" s="39">
        <f t="shared" si="16"/>
        <v>0</v>
      </c>
      <c r="W43" s="33">
        <f t="shared" si="17"/>
        <v>0</v>
      </c>
      <c r="X43" s="26">
        <f t="shared" si="17"/>
        <v>0</v>
      </c>
      <c r="Y43" s="27">
        <f t="shared" si="17"/>
        <v>0</v>
      </c>
      <c r="Z43" s="22">
        <f t="shared" si="17"/>
        <v>0</v>
      </c>
      <c r="AA43" s="22">
        <f t="shared" si="17"/>
        <v>0</v>
      </c>
      <c r="AB43" s="22">
        <f t="shared" si="17"/>
        <v>0</v>
      </c>
      <c r="AC43" s="22">
        <f t="shared" si="17"/>
        <v>0</v>
      </c>
      <c r="AD43" s="28">
        <f t="shared" si="17"/>
        <v>0</v>
      </c>
      <c r="AE43" s="26">
        <f t="shared" si="17"/>
        <v>0</v>
      </c>
      <c r="AF43" s="27">
        <f t="shared" si="17"/>
        <v>0</v>
      </c>
      <c r="AG43" s="22">
        <f t="shared" si="17"/>
        <v>0</v>
      </c>
      <c r="AH43" s="22">
        <f t="shared" si="17"/>
        <v>0</v>
      </c>
      <c r="AI43" s="22">
        <f t="shared" si="17"/>
        <v>0</v>
      </c>
      <c r="AJ43" s="22">
        <f t="shared" si="17"/>
        <v>0</v>
      </c>
      <c r="AK43" s="28">
        <f t="shared" si="17"/>
        <v>0</v>
      </c>
      <c r="AL43" s="26">
        <f t="shared" si="17"/>
        <v>2055.3900000000003</v>
      </c>
    </row>
    <row r="44" spans="1:38" ht="39" customHeight="1" x14ac:dyDescent="0.3">
      <c r="A44" s="35" t="s">
        <v>74</v>
      </c>
      <c r="B44" s="36" t="s">
        <v>28</v>
      </c>
      <c r="C44" s="49">
        <v>1093.45</v>
      </c>
      <c r="D44" s="50">
        <v>265.76</v>
      </c>
      <c r="E44" s="27"/>
      <c r="F44" s="22"/>
      <c r="G44" s="22"/>
      <c r="H44" s="39">
        <f>SUM(D44:G44)</f>
        <v>265.76</v>
      </c>
      <c r="I44" s="40"/>
      <c r="J44" s="37"/>
      <c r="K44" s="27"/>
      <c r="L44" s="22"/>
      <c r="M44" s="22"/>
      <c r="N44" s="22"/>
      <c r="O44" s="39">
        <f>SUM(K44:N44)</f>
        <v>0</v>
      </c>
      <c r="P44" s="28"/>
      <c r="Q44" s="37">
        <f t="shared" ref="Q44:Q46" si="18">J44+O44-P44</f>
        <v>0</v>
      </c>
      <c r="R44" s="34"/>
      <c r="S44" s="22"/>
      <c r="T44" s="22"/>
      <c r="U44" s="22"/>
      <c r="V44" s="39">
        <f t="shared" si="16"/>
        <v>0</v>
      </c>
      <c r="W44" s="33"/>
      <c r="X44" s="37">
        <f t="shared" ref="X44:X46" si="19">Q44+V44-W44</f>
        <v>0</v>
      </c>
      <c r="Y44" s="27"/>
      <c r="Z44" s="22"/>
      <c r="AA44" s="22"/>
      <c r="AB44" s="22"/>
      <c r="AC44" s="39">
        <f>SUM(Y44:AB44)</f>
        <v>0</v>
      </c>
      <c r="AD44" s="28"/>
      <c r="AE44" s="37"/>
      <c r="AF44" s="27"/>
      <c r="AG44" s="22"/>
      <c r="AH44" s="22"/>
      <c r="AI44" s="22"/>
      <c r="AJ44" s="39">
        <f>SUM(AF44:AI44)</f>
        <v>0</v>
      </c>
      <c r="AK44" s="28"/>
      <c r="AL44" s="37">
        <f t="shared" si="9"/>
        <v>265.76</v>
      </c>
    </row>
    <row r="45" spans="1:38" ht="39" customHeight="1" x14ac:dyDescent="0.3">
      <c r="A45" s="35" t="s">
        <v>75</v>
      </c>
      <c r="B45" s="36" t="s">
        <v>30</v>
      </c>
      <c r="C45" s="37"/>
      <c r="D45" s="40">
        <v>589.70000000000005</v>
      </c>
      <c r="E45" s="39">
        <v>517.47</v>
      </c>
      <c r="F45" s="39">
        <v>517.46</v>
      </c>
      <c r="G45" s="22"/>
      <c r="H45" s="39">
        <f>SUM(D45:G45)</f>
        <v>1624.63</v>
      </c>
      <c r="I45" s="40"/>
      <c r="J45" s="37"/>
      <c r="K45" s="27"/>
      <c r="L45" s="22"/>
      <c r="M45" s="22"/>
      <c r="N45" s="22"/>
      <c r="O45" s="39">
        <f>SUM(K45:N45)</f>
        <v>0</v>
      </c>
      <c r="P45" s="28"/>
      <c r="Q45" s="37">
        <f t="shared" si="18"/>
        <v>0</v>
      </c>
      <c r="R45" s="34"/>
      <c r="S45" s="22"/>
      <c r="T45" s="22"/>
      <c r="U45" s="22"/>
      <c r="V45" s="39">
        <f t="shared" si="16"/>
        <v>0</v>
      </c>
      <c r="W45" s="33"/>
      <c r="X45" s="37">
        <f t="shared" si="19"/>
        <v>0</v>
      </c>
      <c r="Y45" s="27"/>
      <c r="Z45" s="22"/>
      <c r="AA45" s="22"/>
      <c r="AB45" s="22"/>
      <c r="AC45" s="39">
        <f>SUM(Y45:AB45)</f>
        <v>0</v>
      </c>
      <c r="AD45" s="28"/>
      <c r="AE45" s="37"/>
      <c r="AF45" s="27"/>
      <c r="AG45" s="22"/>
      <c r="AH45" s="22"/>
      <c r="AI45" s="22"/>
      <c r="AJ45" s="39">
        <f>SUM(AF45:AI45)</f>
        <v>0</v>
      </c>
      <c r="AK45" s="28"/>
      <c r="AL45" s="37">
        <f t="shared" si="9"/>
        <v>1624.63</v>
      </c>
    </row>
    <row r="46" spans="1:38" ht="47.25" customHeight="1" x14ac:dyDescent="0.3">
      <c r="A46" s="35" t="s">
        <v>76</v>
      </c>
      <c r="B46" s="36" t="s">
        <v>38</v>
      </c>
      <c r="C46" s="37"/>
      <c r="D46" s="42"/>
      <c r="E46" s="22"/>
      <c r="F46" s="22"/>
      <c r="G46" s="22"/>
      <c r="H46" s="39">
        <f t="shared" ref="H46:H51" si="20">SUM(D46:G46)</f>
        <v>0</v>
      </c>
      <c r="I46" s="40"/>
      <c r="J46" s="37"/>
      <c r="K46" s="27"/>
      <c r="L46" s="22"/>
      <c r="M46" s="22"/>
      <c r="N46" s="22"/>
      <c r="O46" s="39">
        <f t="shared" ref="O46:O51" si="21">SUM(K46:N46)</f>
        <v>0</v>
      </c>
      <c r="P46" s="28"/>
      <c r="Q46" s="37">
        <f t="shared" si="18"/>
        <v>0</v>
      </c>
      <c r="R46" s="34"/>
      <c r="S46" s="22"/>
      <c r="T46" s="22"/>
      <c r="U46" s="22"/>
      <c r="V46" s="39">
        <f t="shared" si="16"/>
        <v>0</v>
      </c>
      <c r="W46" s="33"/>
      <c r="X46" s="37">
        <f t="shared" si="19"/>
        <v>0</v>
      </c>
      <c r="Y46" s="27"/>
      <c r="Z46" s="22"/>
      <c r="AA46" s="22"/>
      <c r="AB46" s="22"/>
      <c r="AC46" s="39">
        <f t="shared" ref="AC46" si="22">SUM(Y46:AB46)</f>
        <v>0</v>
      </c>
      <c r="AD46" s="28"/>
      <c r="AE46" s="37"/>
      <c r="AF46" s="27"/>
      <c r="AG46" s="22"/>
      <c r="AH46" s="22"/>
      <c r="AI46" s="22"/>
      <c r="AJ46" s="39">
        <f t="shared" ref="AJ46" si="23">SUM(AF46:AI46)</f>
        <v>0</v>
      </c>
      <c r="AK46" s="28"/>
      <c r="AL46" s="37">
        <f t="shared" si="9"/>
        <v>0</v>
      </c>
    </row>
    <row r="47" spans="1:38" s="115" customFormat="1" ht="21" customHeight="1" x14ac:dyDescent="0.3">
      <c r="A47" s="35" t="s">
        <v>77</v>
      </c>
      <c r="B47" s="36" t="s">
        <v>84</v>
      </c>
      <c r="C47" s="37"/>
      <c r="D47" s="42"/>
      <c r="E47" s="39"/>
      <c r="F47" s="22"/>
      <c r="G47" s="22"/>
      <c r="H47" s="39">
        <f t="shared" si="20"/>
        <v>0</v>
      </c>
      <c r="I47" s="40"/>
      <c r="J47" s="37"/>
      <c r="K47" s="27"/>
      <c r="L47" s="22"/>
      <c r="M47" s="39">
        <v>135</v>
      </c>
      <c r="N47" s="22"/>
      <c r="O47" s="39">
        <f t="shared" si="21"/>
        <v>135</v>
      </c>
      <c r="P47" s="28"/>
      <c r="Q47" s="37"/>
      <c r="R47" s="34"/>
      <c r="S47" s="22"/>
      <c r="T47" s="22"/>
      <c r="U47" s="22"/>
      <c r="V47" s="39">
        <f t="shared" si="16"/>
        <v>0</v>
      </c>
      <c r="W47" s="33"/>
      <c r="X47" s="37"/>
      <c r="Y47" s="27"/>
      <c r="Z47" s="22"/>
      <c r="AA47" s="22"/>
      <c r="AB47" s="22"/>
      <c r="AC47" s="39"/>
      <c r="AD47" s="28"/>
      <c r="AE47" s="37"/>
      <c r="AF47" s="27"/>
      <c r="AG47" s="22"/>
      <c r="AH47" s="22"/>
      <c r="AI47" s="22"/>
      <c r="AJ47" s="39"/>
      <c r="AK47" s="28"/>
      <c r="AL47" s="37">
        <f t="shared" si="9"/>
        <v>135</v>
      </c>
    </row>
    <row r="48" spans="1:38" ht="21" customHeight="1" x14ac:dyDescent="0.3">
      <c r="A48" s="35" t="s">
        <v>78</v>
      </c>
      <c r="B48" s="44" t="s">
        <v>40</v>
      </c>
      <c r="C48" s="37">
        <v>19.82</v>
      </c>
      <c r="D48" s="42"/>
      <c r="E48" s="42"/>
      <c r="F48" s="27"/>
      <c r="G48" s="27"/>
      <c r="H48" s="39">
        <f t="shared" si="20"/>
        <v>0</v>
      </c>
      <c r="I48" s="40"/>
      <c r="J48" s="37"/>
      <c r="K48" s="27"/>
      <c r="L48" s="22"/>
      <c r="M48" s="22"/>
      <c r="N48" s="22"/>
      <c r="O48" s="39">
        <f t="shared" si="21"/>
        <v>0</v>
      </c>
      <c r="P48" s="28"/>
      <c r="Q48" s="37"/>
      <c r="R48" s="34"/>
      <c r="S48" s="27"/>
      <c r="T48" s="27"/>
      <c r="U48" s="27"/>
      <c r="V48" s="39">
        <f t="shared" si="16"/>
        <v>0</v>
      </c>
      <c r="W48" s="33"/>
      <c r="X48" s="37"/>
      <c r="Y48" s="27"/>
      <c r="Z48" s="22"/>
      <c r="AA48" s="22"/>
      <c r="AB48" s="22"/>
      <c r="AC48" s="39"/>
      <c r="AD48" s="28"/>
      <c r="AE48" s="37"/>
      <c r="AF48" s="27"/>
      <c r="AG48" s="27"/>
      <c r="AH48" s="27"/>
      <c r="AI48" s="27"/>
      <c r="AJ48" s="39"/>
      <c r="AK48" s="28"/>
      <c r="AL48" s="37">
        <f t="shared" si="9"/>
        <v>0</v>
      </c>
    </row>
    <row r="49" spans="1:40" ht="21" customHeight="1" x14ac:dyDescent="0.3">
      <c r="A49" s="35" t="s">
        <v>306</v>
      </c>
      <c r="B49" s="189" t="s">
        <v>305</v>
      </c>
      <c r="C49" s="37"/>
      <c r="D49" s="42"/>
      <c r="E49" s="42"/>
      <c r="F49" s="27"/>
      <c r="G49" s="42"/>
      <c r="H49" s="39">
        <f t="shared" si="20"/>
        <v>0</v>
      </c>
      <c r="I49" s="40"/>
      <c r="J49" s="37"/>
      <c r="K49" s="27"/>
      <c r="L49" s="22"/>
      <c r="M49" s="22"/>
      <c r="N49" s="39">
        <v>30</v>
      </c>
      <c r="O49" s="39">
        <f t="shared" si="21"/>
        <v>30</v>
      </c>
      <c r="P49" s="28"/>
      <c r="Q49" s="37"/>
      <c r="R49" s="34"/>
      <c r="S49" s="27"/>
      <c r="T49" s="27"/>
      <c r="U49" s="27"/>
      <c r="V49" s="39">
        <f t="shared" si="16"/>
        <v>0</v>
      </c>
      <c r="W49" s="33"/>
      <c r="X49" s="37"/>
      <c r="Y49" s="27"/>
      <c r="Z49" s="22"/>
      <c r="AA49" s="22"/>
      <c r="AB49" s="22"/>
      <c r="AC49" s="39"/>
      <c r="AD49" s="28"/>
      <c r="AE49" s="37"/>
      <c r="AF49" s="27"/>
      <c r="AG49" s="27"/>
      <c r="AH49" s="27"/>
      <c r="AI49" s="27"/>
      <c r="AJ49" s="39"/>
      <c r="AK49" s="28"/>
      <c r="AL49" s="37">
        <f t="shared" si="9"/>
        <v>30</v>
      </c>
    </row>
    <row r="50" spans="1:40" ht="15.75" customHeight="1" x14ac:dyDescent="0.3">
      <c r="A50" s="24" t="s">
        <v>79</v>
      </c>
      <c r="B50" s="25" t="s">
        <v>80</v>
      </c>
      <c r="C50" s="26"/>
      <c r="D50" s="27">
        <f>SUM(D51:D51)</f>
        <v>0</v>
      </c>
      <c r="E50" s="27">
        <f>SUM(E51:E51)</f>
        <v>0</v>
      </c>
      <c r="F50" s="27">
        <f>SUM(F51:F51)</f>
        <v>0</v>
      </c>
      <c r="G50" s="27">
        <f>SUM(G51:G51)</f>
        <v>0</v>
      </c>
      <c r="H50" s="22">
        <f t="shared" si="20"/>
        <v>0</v>
      </c>
      <c r="I50" s="28"/>
      <c r="J50" s="37"/>
      <c r="K50" s="27">
        <f>SUM(K51:K51)</f>
        <v>0</v>
      </c>
      <c r="L50" s="22">
        <f>SUM(L51:L51)</f>
        <v>0</v>
      </c>
      <c r="M50" s="22">
        <f>SUM(M51:M51)</f>
        <v>0</v>
      </c>
      <c r="N50" s="22">
        <f>SUM(N51:N51)</f>
        <v>287.8</v>
      </c>
      <c r="O50" s="22">
        <f t="shared" si="21"/>
        <v>287.8</v>
      </c>
      <c r="P50" s="28"/>
      <c r="Q50" s="37"/>
      <c r="R50" s="34">
        <f>SUM(R51:R51)</f>
        <v>0</v>
      </c>
      <c r="S50" s="27">
        <f>SUM(S51:S51)</f>
        <v>0</v>
      </c>
      <c r="T50" s="27">
        <f>SUM(T51:T51)</f>
        <v>292.95</v>
      </c>
      <c r="U50" s="27">
        <f>SUM(U51:U51)</f>
        <v>0</v>
      </c>
      <c r="V50" s="22">
        <f t="shared" si="16"/>
        <v>292.95</v>
      </c>
      <c r="W50" s="33"/>
      <c r="X50" s="37"/>
      <c r="Y50" s="27">
        <f>SUM(Y51:Y51)</f>
        <v>0</v>
      </c>
      <c r="Z50" s="22">
        <f>SUM(Z51:Z51)</f>
        <v>0</v>
      </c>
      <c r="AA50" s="22">
        <f>SUM(AA51:AA51)</f>
        <v>0</v>
      </c>
      <c r="AB50" s="22">
        <f>SUM(AB51:AB51)</f>
        <v>0</v>
      </c>
      <c r="AC50" s="22">
        <f t="shared" ref="AC50:AC51" si="24">SUM(Y50:AB50)</f>
        <v>0</v>
      </c>
      <c r="AD50" s="28"/>
      <c r="AE50" s="37"/>
      <c r="AF50" s="27">
        <f>SUM(AF51:AF51)</f>
        <v>0</v>
      </c>
      <c r="AG50" s="27">
        <f>SUM(AG51:AG51)</f>
        <v>0</v>
      </c>
      <c r="AH50" s="27">
        <f>SUM(AH51:AH51)</f>
        <v>0</v>
      </c>
      <c r="AI50" s="27">
        <f>SUM(AI51:AI51)</f>
        <v>0</v>
      </c>
      <c r="AJ50" s="22">
        <f t="shared" ref="AJ50:AJ51" si="25">SUM(AF50:AI50)</f>
        <v>0</v>
      </c>
      <c r="AK50" s="28"/>
      <c r="AL50" s="26">
        <f>SUM(AL51:AL51)</f>
        <v>580.75</v>
      </c>
    </row>
    <row r="51" spans="1:40" ht="15.75" customHeight="1" x14ac:dyDescent="0.3">
      <c r="A51" s="35" t="s">
        <v>81</v>
      </c>
      <c r="B51" s="48" t="s">
        <v>283</v>
      </c>
      <c r="C51" s="26"/>
      <c r="D51" s="27"/>
      <c r="E51" s="27"/>
      <c r="F51" s="27"/>
      <c r="G51" s="42">
        <v>0</v>
      </c>
      <c r="H51" s="39">
        <f t="shared" si="20"/>
        <v>0</v>
      </c>
      <c r="I51" s="28"/>
      <c r="J51" s="37"/>
      <c r="K51" s="27"/>
      <c r="L51" s="22"/>
      <c r="M51" s="22"/>
      <c r="N51" s="39">
        <v>287.8</v>
      </c>
      <c r="O51" s="39">
        <f t="shared" si="21"/>
        <v>287.8</v>
      </c>
      <c r="P51" s="28"/>
      <c r="Q51" s="37"/>
      <c r="R51" s="51"/>
      <c r="S51" s="39"/>
      <c r="T51" s="39">
        <v>292.95</v>
      </c>
      <c r="U51" s="39"/>
      <c r="V51" s="39">
        <f t="shared" si="16"/>
        <v>292.95</v>
      </c>
      <c r="W51" s="33"/>
      <c r="X51" s="37"/>
      <c r="Y51" s="27"/>
      <c r="Z51" s="22"/>
      <c r="AA51" s="22"/>
      <c r="AB51" s="39"/>
      <c r="AC51" s="39">
        <f t="shared" si="24"/>
        <v>0</v>
      </c>
      <c r="AD51" s="28"/>
      <c r="AE51" s="37"/>
      <c r="AF51" s="42"/>
      <c r="AG51" s="39"/>
      <c r="AH51" s="39"/>
      <c r="AI51" s="39"/>
      <c r="AJ51" s="39">
        <f t="shared" si="25"/>
        <v>0</v>
      </c>
      <c r="AK51" s="28"/>
      <c r="AL51" s="37">
        <f t="shared" si="9"/>
        <v>580.75</v>
      </c>
    </row>
    <row r="52" spans="1:40" x14ac:dyDescent="0.3">
      <c r="A52" s="24" t="s">
        <v>85</v>
      </c>
      <c r="B52" s="52" t="s">
        <v>86</v>
      </c>
      <c r="C52" s="26">
        <f t="shared" ref="C52:H52" si="26">C53+C54+C89</f>
        <v>1585.19</v>
      </c>
      <c r="D52" s="27">
        <f>D53+D54+D89</f>
        <v>1552.4587050000002</v>
      </c>
      <c r="E52" s="22">
        <f t="shared" si="26"/>
        <v>1018.4787050000001</v>
      </c>
      <c r="F52" s="22">
        <f t="shared" si="26"/>
        <v>1064.0687049999999</v>
      </c>
      <c r="G52" s="22">
        <f t="shared" si="26"/>
        <v>251.11870500000003</v>
      </c>
      <c r="H52" s="31">
        <f t="shared" si="26"/>
        <v>3886.12482</v>
      </c>
      <c r="I52" s="28">
        <f>I54+I89</f>
        <v>2152.61</v>
      </c>
      <c r="J52" s="26">
        <f t="shared" ref="J52:O52" si="27">J53+J54+J89</f>
        <v>2856.9500000000003</v>
      </c>
      <c r="K52" s="27">
        <f t="shared" si="27"/>
        <v>394.73</v>
      </c>
      <c r="L52" s="22">
        <f t="shared" si="27"/>
        <v>283.21999999999997</v>
      </c>
      <c r="M52" s="22">
        <f t="shared" si="27"/>
        <v>873.87</v>
      </c>
      <c r="N52" s="22">
        <f t="shared" si="27"/>
        <v>1087.07</v>
      </c>
      <c r="O52" s="22">
        <f t="shared" si="27"/>
        <v>2638.89</v>
      </c>
      <c r="P52" s="28">
        <f>P54+P89</f>
        <v>5039.58</v>
      </c>
      <c r="Q52" s="26">
        <f t="shared" ref="Q52:AK52" si="28">Q53+Q54+Q89</f>
        <v>0</v>
      </c>
      <c r="R52" s="34">
        <f t="shared" si="28"/>
        <v>179.4</v>
      </c>
      <c r="S52" s="22">
        <f t="shared" si="28"/>
        <v>231.71</v>
      </c>
      <c r="T52" s="22">
        <f t="shared" si="28"/>
        <v>1350.97</v>
      </c>
      <c r="U52" s="22">
        <f t="shared" si="28"/>
        <v>197.15</v>
      </c>
      <c r="V52" s="22">
        <f t="shared" si="28"/>
        <v>1959.23</v>
      </c>
      <c r="W52" s="33">
        <f t="shared" si="28"/>
        <v>1431.47</v>
      </c>
      <c r="X52" s="26">
        <f t="shared" si="28"/>
        <v>0</v>
      </c>
      <c r="Y52" s="27">
        <f t="shared" si="28"/>
        <v>151.66</v>
      </c>
      <c r="Z52" s="22">
        <f t="shared" si="28"/>
        <v>598.91269750000004</v>
      </c>
      <c r="AA52" s="22">
        <f t="shared" si="28"/>
        <v>239.91269750000001</v>
      </c>
      <c r="AB52" s="22">
        <f t="shared" si="28"/>
        <v>280.87269750000002</v>
      </c>
      <c r="AC52" s="22">
        <f t="shared" si="28"/>
        <v>1271.3580925000001</v>
      </c>
      <c r="AD52" s="28">
        <f t="shared" si="28"/>
        <v>686.1400000000001</v>
      </c>
      <c r="AE52" s="26">
        <f t="shared" si="28"/>
        <v>0</v>
      </c>
      <c r="AF52" s="27">
        <f t="shared" si="28"/>
        <v>178.57066249999997</v>
      </c>
      <c r="AG52" s="22">
        <f t="shared" si="28"/>
        <v>185.47066249999995</v>
      </c>
      <c r="AH52" s="22">
        <f t="shared" si="28"/>
        <v>306.47066249999995</v>
      </c>
      <c r="AI52" s="22">
        <f t="shared" si="28"/>
        <v>401.49066249999998</v>
      </c>
      <c r="AJ52" s="22">
        <f>AJ53+AJ54+AJ89</f>
        <v>1072.0026499999999</v>
      </c>
      <c r="AK52" s="28">
        <f t="shared" si="28"/>
        <v>481.32</v>
      </c>
      <c r="AL52" s="26">
        <f>H52+O52+V52+AC52+AJ52</f>
        <v>10827.605562500001</v>
      </c>
      <c r="AN52" s="16"/>
    </row>
    <row r="53" spans="1:40" x14ac:dyDescent="0.3">
      <c r="A53" s="53" t="s">
        <v>87</v>
      </c>
      <c r="B53" s="25" t="s">
        <v>88</v>
      </c>
      <c r="C53" s="26"/>
      <c r="D53" s="42">
        <f>'[2]Įsipareigojimu grąžinimas'!D21/1000</f>
        <v>115.43870500000001</v>
      </c>
      <c r="E53" s="42">
        <f>'[2]Įsipareigojimu grąžinimas'!D21/1000</f>
        <v>115.43870500000001</v>
      </c>
      <c r="F53" s="42">
        <f>'[2]Įsipareigojimu grąžinimas'!D21/1000</f>
        <v>115.43870500000001</v>
      </c>
      <c r="G53" s="42">
        <f>'[2]Įsipareigojimu grąžinimas'!D21/1000</f>
        <v>115.43870500000001</v>
      </c>
      <c r="H53" s="31">
        <f>SUM(D53:G53)</f>
        <v>461.75482000000005</v>
      </c>
      <c r="I53" s="28"/>
      <c r="J53" s="26"/>
      <c r="K53" s="42">
        <v>108.56</v>
      </c>
      <c r="L53" s="42">
        <v>79.2</v>
      </c>
      <c r="M53" s="42">
        <v>108.1</v>
      </c>
      <c r="N53" s="42">
        <v>160.4</v>
      </c>
      <c r="O53" s="22">
        <f>SUM(K53:N53)</f>
        <v>456.26</v>
      </c>
      <c r="P53" s="28"/>
      <c r="Q53" s="26"/>
      <c r="R53" s="51">
        <v>131.94</v>
      </c>
      <c r="S53" s="42">
        <v>131.94</v>
      </c>
      <c r="T53" s="42">
        <v>131.94</v>
      </c>
      <c r="U53" s="42">
        <v>131.94</v>
      </c>
      <c r="V53" s="22">
        <f>SUM(R53:U53)</f>
        <v>527.76</v>
      </c>
      <c r="W53" s="33"/>
      <c r="X53" s="26"/>
      <c r="Y53" s="42">
        <v>131.94</v>
      </c>
      <c r="Z53" s="42">
        <f>'[2]Įsipareigojimu grąžinimas'!G21/1000</f>
        <v>151.09269750000001</v>
      </c>
      <c r="AA53" s="42">
        <f>'[2]Įsipareigojimu grąžinimas'!G21/1000</f>
        <v>151.09269750000001</v>
      </c>
      <c r="AB53" s="42">
        <f>'[2]Įsipareigojimu grąžinimas'!G21/1000</f>
        <v>151.09269750000001</v>
      </c>
      <c r="AC53" s="22">
        <f>SUM(Y53:AB53)</f>
        <v>585.21809250000001</v>
      </c>
      <c r="AD53" s="28"/>
      <c r="AE53" s="26"/>
      <c r="AF53" s="27">
        <f>'[2]Įsipareigojimu grąžinimas'!H21/1000</f>
        <v>147.67066249999996</v>
      </c>
      <c r="AG53" s="27">
        <f>'[2]Įsipareigojimu grąžinimas'!H21/1000</f>
        <v>147.67066249999996</v>
      </c>
      <c r="AH53" s="27">
        <f>'[2]Įsipareigojimu grąžinimas'!H21/1000</f>
        <v>147.67066249999996</v>
      </c>
      <c r="AI53" s="27">
        <f>'[2]Įsipareigojimu grąžinimas'!H21/1000</f>
        <v>147.67066249999996</v>
      </c>
      <c r="AJ53" s="27">
        <f>SUM(AF53:AI53)</f>
        <v>590.68264999999985</v>
      </c>
      <c r="AK53" s="28"/>
      <c r="AL53" s="26">
        <f t="shared" ref="AL53:AL116" si="29">H53+O53+V53+AC53+AJ53</f>
        <v>2621.6755625000001</v>
      </c>
      <c r="AN53" s="16"/>
    </row>
    <row r="54" spans="1:40" ht="17.25" customHeight="1" x14ac:dyDescent="0.3">
      <c r="A54" s="54" t="s">
        <v>89</v>
      </c>
      <c r="B54" s="25" t="s">
        <v>90</v>
      </c>
      <c r="C54" s="55">
        <f>SUM(C55:C88)</f>
        <v>1585.19</v>
      </c>
      <c r="D54" s="56">
        <f t="shared" ref="D54:AL54" si="30">SUM(D55:D88)</f>
        <v>1427.6200000000001</v>
      </c>
      <c r="E54" s="56">
        <f t="shared" si="30"/>
        <v>886.54000000000008</v>
      </c>
      <c r="F54" s="56">
        <f t="shared" si="30"/>
        <v>939.53000000000009</v>
      </c>
      <c r="G54" s="56">
        <f t="shared" si="30"/>
        <v>61.57</v>
      </c>
      <c r="H54" s="57">
        <f t="shared" si="30"/>
        <v>3315.2599999999998</v>
      </c>
      <c r="I54" s="56">
        <f t="shared" si="30"/>
        <v>2043.5</v>
      </c>
      <c r="J54" s="49">
        <f t="shared" si="30"/>
        <v>2856.9500000000003</v>
      </c>
      <c r="K54" s="56">
        <f t="shared" si="30"/>
        <v>243</v>
      </c>
      <c r="L54" s="56">
        <f t="shared" si="30"/>
        <v>136.5</v>
      </c>
      <c r="M54" s="56">
        <f t="shared" si="30"/>
        <v>595</v>
      </c>
      <c r="N54" s="56">
        <f t="shared" si="30"/>
        <v>908.9</v>
      </c>
      <c r="O54" s="57">
        <f t="shared" si="30"/>
        <v>1883.4</v>
      </c>
      <c r="P54" s="56">
        <f t="shared" si="30"/>
        <v>4740.3500000000004</v>
      </c>
      <c r="Q54" s="55">
        <f t="shared" si="30"/>
        <v>0</v>
      </c>
      <c r="R54" s="58">
        <f t="shared" si="30"/>
        <v>0</v>
      </c>
      <c r="S54" s="56">
        <f t="shared" si="30"/>
        <v>43.11</v>
      </c>
      <c r="T54" s="56">
        <f t="shared" si="30"/>
        <v>1168.83</v>
      </c>
      <c r="U54" s="56">
        <f t="shared" si="30"/>
        <v>23</v>
      </c>
      <c r="V54" s="57">
        <f t="shared" si="30"/>
        <v>1234.94</v>
      </c>
      <c r="W54" s="59">
        <f t="shared" si="30"/>
        <v>1234.94</v>
      </c>
      <c r="X54" s="55">
        <f t="shared" si="30"/>
        <v>0</v>
      </c>
      <c r="Y54" s="56">
        <f t="shared" si="30"/>
        <v>0</v>
      </c>
      <c r="Z54" s="56">
        <f t="shared" si="30"/>
        <v>406</v>
      </c>
      <c r="AA54" s="56">
        <f t="shared" si="30"/>
        <v>0</v>
      </c>
      <c r="AB54" s="56">
        <f t="shared" si="30"/>
        <v>104.96000000000001</v>
      </c>
      <c r="AC54" s="57">
        <f t="shared" si="30"/>
        <v>510.96000000000004</v>
      </c>
      <c r="AD54" s="56">
        <f t="shared" si="30"/>
        <v>510.96000000000004</v>
      </c>
      <c r="AE54" s="55">
        <f t="shared" si="30"/>
        <v>0</v>
      </c>
      <c r="AF54" s="56">
        <f t="shared" si="30"/>
        <v>0</v>
      </c>
      <c r="AG54" s="56">
        <f t="shared" si="30"/>
        <v>0</v>
      </c>
      <c r="AH54" s="56">
        <f t="shared" si="30"/>
        <v>50</v>
      </c>
      <c r="AI54" s="56">
        <f t="shared" si="30"/>
        <v>216.52</v>
      </c>
      <c r="AJ54" s="57">
        <f t="shared" si="30"/>
        <v>266.52</v>
      </c>
      <c r="AK54" s="56">
        <f t="shared" si="30"/>
        <v>266.52</v>
      </c>
      <c r="AL54" s="55">
        <f t="shared" si="30"/>
        <v>7211.0800000000017</v>
      </c>
      <c r="AN54" s="16"/>
    </row>
    <row r="55" spans="1:40" ht="29.25" customHeight="1" x14ac:dyDescent="0.3">
      <c r="A55" s="35" t="s">
        <v>91</v>
      </c>
      <c r="B55" s="36" t="s">
        <v>28</v>
      </c>
      <c r="C55" s="49">
        <v>1495.91</v>
      </c>
      <c r="D55" s="60">
        <v>363.58000000000004</v>
      </c>
      <c r="E55" s="57"/>
      <c r="F55" s="57"/>
      <c r="G55" s="57"/>
      <c r="H55" s="61">
        <f>SUM(D55:G55)</f>
        <v>363.58000000000004</v>
      </c>
      <c r="I55" s="62">
        <v>1859.49</v>
      </c>
      <c r="J55" s="49">
        <f t="shared" ref="J55:J73" si="31">C55+H55-I55</f>
        <v>0</v>
      </c>
      <c r="K55" s="56"/>
      <c r="L55" s="57"/>
      <c r="M55" s="57"/>
      <c r="N55" s="57"/>
      <c r="O55" s="61">
        <f>SUM(K55:N55)</f>
        <v>0</v>
      </c>
      <c r="P55" s="62"/>
      <c r="Q55" s="49">
        <f t="shared" ref="Q55:Q116" si="32">J55+O55-P55</f>
        <v>0</v>
      </c>
      <c r="R55" s="58"/>
      <c r="S55" s="57"/>
      <c r="T55" s="57"/>
      <c r="U55" s="61"/>
      <c r="V55" s="61">
        <f>SUM(R55:U55)</f>
        <v>0</v>
      </c>
      <c r="W55" s="63"/>
      <c r="X55" s="49">
        <f t="shared" ref="X55:X116" si="33">Q55+V55-W55</f>
        <v>0</v>
      </c>
      <c r="Y55" s="56"/>
      <c r="Z55" s="57"/>
      <c r="AA55" s="57"/>
      <c r="AB55" s="57"/>
      <c r="AC55" s="61">
        <f>SUM(Y55:AB55)</f>
        <v>0</v>
      </c>
      <c r="AD55" s="62"/>
      <c r="AE55" s="49">
        <f t="shared" ref="AE55:AE116" si="34">X55+AC55-AD55</f>
        <v>0</v>
      </c>
      <c r="AF55" s="56"/>
      <c r="AG55" s="57"/>
      <c r="AH55" s="57"/>
      <c r="AI55" s="61"/>
      <c r="AJ55" s="61">
        <f>SUM(AF55:AI55)</f>
        <v>0</v>
      </c>
      <c r="AK55" s="62"/>
      <c r="AL55" s="55">
        <f t="shared" si="29"/>
        <v>363.58000000000004</v>
      </c>
    </row>
    <row r="56" spans="1:40" ht="31.5" customHeight="1" x14ac:dyDescent="0.3">
      <c r="A56" s="35" t="s">
        <v>92</v>
      </c>
      <c r="B56" s="36" t="s">
        <v>30</v>
      </c>
      <c r="C56" s="49"/>
      <c r="D56" s="60">
        <v>1004.6</v>
      </c>
      <c r="E56" s="61">
        <v>886.54000000000008</v>
      </c>
      <c r="F56" s="61">
        <v>886.53000000000009</v>
      </c>
      <c r="G56" s="61"/>
      <c r="H56" s="61">
        <f t="shared" ref="H56:H73" si="35">SUM(D56:G56)</f>
        <v>2777.67</v>
      </c>
      <c r="I56" s="62"/>
      <c r="J56" s="49">
        <f t="shared" si="31"/>
        <v>2777.67</v>
      </c>
      <c r="K56" s="56"/>
      <c r="L56" s="57"/>
      <c r="M56" s="57"/>
      <c r="N56" s="57"/>
      <c r="O56" s="61">
        <f t="shared" ref="O56:O73" si="36">SUM(K56:N56)</f>
        <v>0</v>
      </c>
      <c r="P56" s="62">
        <v>2777.67</v>
      </c>
      <c r="Q56" s="49">
        <f t="shared" si="32"/>
        <v>0</v>
      </c>
      <c r="R56" s="58"/>
      <c r="S56" s="57"/>
      <c r="T56" s="57"/>
      <c r="U56" s="61"/>
      <c r="V56" s="61">
        <f t="shared" ref="V56:V69" si="37">SUM(R56:U56)</f>
        <v>0</v>
      </c>
      <c r="W56" s="63"/>
      <c r="X56" s="49">
        <f t="shared" si="33"/>
        <v>0</v>
      </c>
      <c r="Y56" s="56"/>
      <c r="Z56" s="57"/>
      <c r="AA56" s="57"/>
      <c r="AB56" s="57"/>
      <c r="AC56" s="61">
        <f t="shared" ref="AC56:AC57" si="38">SUM(Y56:AB56)</f>
        <v>0</v>
      </c>
      <c r="AD56" s="62"/>
      <c r="AE56" s="49">
        <f t="shared" si="34"/>
        <v>0</v>
      </c>
      <c r="AF56" s="56"/>
      <c r="AG56" s="57"/>
      <c r="AH56" s="57"/>
      <c r="AI56" s="61"/>
      <c r="AJ56" s="61">
        <f t="shared" ref="AJ56:AJ57" si="39">SUM(AF56:AI56)</f>
        <v>0</v>
      </c>
      <c r="AK56" s="62"/>
      <c r="AL56" s="55">
        <f t="shared" si="29"/>
        <v>2777.67</v>
      </c>
    </row>
    <row r="57" spans="1:40" ht="53.25" customHeight="1" x14ac:dyDescent="0.3">
      <c r="A57" s="35" t="s">
        <v>93</v>
      </c>
      <c r="B57" s="36" t="s">
        <v>38</v>
      </c>
      <c r="C57" s="49">
        <v>10</v>
      </c>
      <c r="D57" s="60">
        <v>59.44</v>
      </c>
      <c r="E57" s="61"/>
      <c r="F57" s="61"/>
      <c r="G57" s="61"/>
      <c r="H57" s="61">
        <f t="shared" si="35"/>
        <v>59.44</v>
      </c>
      <c r="I57" s="62">
        <v>69.44</v>
      </c>
      <c r="J57" s="49">
        <f t="shared" si="31"/>
        <v>0</v>
      </c>
      <c r="K57" s="56"/>
      <c r="L57" s="57"/>
      <c r="M57" s="57"/>
      <c r="N57" s="57"/>
      <c r="O57" s="61">
        <f t="shared" si="36"/>
        <v>0</v>
      </c>
      <c r="P57" s="62"/>
      <c r="Q57" s="49">
        <f t="shared" si="32"/>
        <v>0</v>
      </c>
      <c r="R57" s="58"/>
      <c r="S57" s="57"/>
      <c r="T57" s="57"/>
      <c r="U57" s="61"/>
      <c r="V57" s="61">
        <f t="shared" si="37"/>
        <v>0</v>
      </c>
      <c r="W57" s="63"/>
      <c r="X57" s="49">
        <f t="shared" si="33"/>
        <v>0</v>
      </c>
      <c r="Y57" s="56"/>
      <c r="Z57" s="57"/>
      <c r="AA57" s="57"/>
      <c r="AB57" s="57"/>
      <c r="AC57" s="61">
        <f t="shared" si="38"/>
        <v>0</v>
      </c>
      <c r="AD57" s="62"/>
      <c r="AE57" s="49">
        <f t="shared" si="34"/>
        <v>0</v>
      </c>
      <c r="AF57" s="56"/>
      <c r="AG57" s="57"/>
      <c r="AH57" s="57"/>
      <c r="AI57" s="61"/>
      <c r="AJ57" s="61">
        <f t="shared" si="39"/>
        <v>0</v>
      </c>
      <c r="AK57" s="62"/>
      <c r="AL57" s="55">
        <f t="shared" si="29"/>
        <v>59.44</v>
      </c>
    </row>
    <row r="58" spans="1:40" ht="42.75" customHeight="1" x14ac:dyDescent="0.3">
      <c r="A58" s="35" t="s">
        <v>94</v>
      </c>
      <c r="B58" s="36" t="s">
        <v>57</v>
      </c>
      <c r="C58" s="49"/>
      <c r="D58" s="60"/>
      <c r="E58" s="61"/>
      <c r="F58" s="61"/>
      <c r="G58" s="61"/>
      <c r="H58" s="61">
        <f t="shared" si="35"/>
        <v>0</v>
      </c>
      <c r="I58" s="62"/>
      <c r="J58" s="49">
        <f t="shared" si="31"/>
        <v>0</v>
      </c>
      <c r="K58" s="60">
        <v>43</v>
      </c>
      <c r="L58" s="57"/>
      <c r="M58" s="57"/>
      <c r="N58" s="57"/>
      <c r="O58" s="61">
        <f t="shared" si="36"/>
        <v>43</v>
      </c>
      <c r="P58" s="62">
        <v>43</v>
      </c>
      <c r="Q58" s="49"/>
      <c r="R58" s="58"/>
      <c r="S58" s="57"/>
      <c r="T58" s="57"/>
      <c r="U58" s="61"/>
      <c r="V58" s="61"/>
      <c r="W58" s="63"/>
      <c r="X58" s="49"/>
      <c r="Y58" s="56"/>
      <c r="Z58" s="57"/>
      <c r="AA58" s="57"/>
      <c r="AB58" s="57"/>
      <c r="AC58" s="61"/>
      <c r="AD58" s="62"/>
      <c r="AE58" s="49"/>
      <c r="AF58" s="56"/>
      <c r="AG58" s="57"/>
      <c r="AH58" s="57"/>
      <c r="AI58" s="61"/>
      <c r="AJ58" s="61"/>
      <c r="AK58" s="62"/>
      <c r="AL58" s="55">
        <f t="shared" si="29"/>
        <v>43</v>
      </c>
    </row>
    <row r="59" spans="1:40" ht="30" customHeight="1" x14ac:dyDescent="0.3">
      <c r="A59" s="35" t="s">
        <v>95</v>
      </c>
      <c r="B59" s="46" t="s">
        <v>59</v>
      </c>
      <c r="C59" s="64"/>
      <c r="D59" s="65"/>
      <c r="E59" s="66"/>
      <c r="F59" s="66"/>
      <c r="G59" s="66"/>
      <c r="H59" s="66"/>
      <c r="I59" s="67"/>
      <c r="J59" s="64">
        <f t="shared" si="31"/>
        <v>0</v>
      </c>
      <c r="K59" s="68"/>
      <c r="L59" s="66">
        <v>60.5</v>
      </c>
      <c r="M59" s="69"/>
      <c r="N59" s="69"/>
      <c r="O59" s="61">
        <f t="shared" si="36"/>
        <v>60.5</v>
      </c>
      <c r="P59" s="67">
        <v>60.5</v>
      </c>
      <c r="Q59" s="64">
        <f t="shared" si="32"/>
        <v>0</v>
      </c>
      <c r="R59" s="70"/>
      <c r="S59" s="69"/>
      <c r="T59" s="69"/>
      <c r="U59" s="66"/>
      <c r="V59" s="66">
        <f t="shared" si="37"/>
        <v>0</v>
      </c>
      <c r="W59" s="71"/>
      <c r="X59" s="64">
        <f t="shared" si="33"/>
        <v>0</v>
      </c>
      <c r="Y59" s="68"/>
      <c r="Z59" s="69"/>
      <c r="AA59" s="69"/>
      <c r="AB59" s="69"/>
      <c r="AC59" s="66">
        <f t="shared" ref="AC59:AC88" si="40">SUM(Y59:AB59)</f>
        <v>0</v>
      </c>
      <c r="AD59" s="67"/>
      <c r="AE59" s="64">
        <f t="shared" si="34"/>
        <v>0</v>
      </c>
      <c r="AF59" s="68"/>
      <c r="AG59" s="69"/>
      <c r="AH59" s="69"/>
      <c r="AI59" s="66"/>
      <c r="AJ59" s="66">
        <f t="shared" ref="AJ59:AJ80" si="41">SUM(AF59:AI59)</f>
        <v>0</v>
      </c>
      <c r="AK59" s="67"/>
      <c r="AL59" s="55">
        <f t="shared" si="29"/>
        <v>60.5</v>
      </c>
    </row>
    <row r="60" spans="1:40" ht="31.2" customHeight="1" x14ac:dyDescent="0.3">
      <c r="A60" s="35" t="s">
        <v>96</v>
      </c>
      <c r="B60" s="46" t="s">
        <v>61</v>
      </c>
      <c r="C60" s="64"/>
      <c r="D60" s="65"/>
      <c r="E60" s="66"/>
      <c r="F60" s="66"/>
      <c r="G60" s="66"/>
      <c r="H60" s="66">
        <f t="shared" si="35"/>
        <v>0</v>
      </c>
      <c r="I60" s="67"/>
      <c r="J60" s="64">
        <f t="shared" si="31"/>
        <v>0</v>
      </c>
      <c r="K60" s="68"/>
      <c r="L60" s="69"/>
      <c r="M60" s="69"/>
      <c r="N60" s="69"/>
      <c r="O60" s="66">
        <f t="shared" si="36"/>
        <v>0</v>
      </c>
      <c r="P60" s="67"/>
      <c r="Q60" s="64">
        <f t="shared" si="32"/>
        <v>0</v>
      </c>
      <c r="R60" s="70"/>
      <c r="S60" s="66">
        <v>33.11</v>
      </c>
      <c r="T60" s="69"/>
      <c r="U60" s="66"/>
      <c r="V60" s="66">
        <f t="shared" si="37"/>
        <v>33.11</v>
      </c>
      <c r="W60" s="71">
        <v>33.11</v>
      </c>
      <c r="X60" s="64">
        <f t="shared" si="33"/>
        <v>0</v>
      </c>
      <c r="Y60" s="68"/>
      <c r="Z60" s="69"/>
      <c r="AA60" s="69"/>
      <c r="AB60" s="69"/>
      <c r="AC60" s="66">
        <f t="shared" si="40"/>
        <v>0</v>
      </c>
      <c r="AD60" s="67"/>
      <c r="AE60" s="64">
        <f t="shared" si="34"/>
        <v>0</v>
      </c>
      <c r="AF60" s="68"/>
      <c r="AG60" s="69"/>
      <c r="AH60" s="69"/>
      <c r="AI60" s="66"/>
      <c r="AJ60" s="66">
        <f t="shared" si="41"/>
        <v>0</v>
      </c>
      <c r="AK60" s="67"/>
      <c r="AL60" s="55">
        <f t="shared" si="29"/>
        <v>33.11</v>
      </c>
    </row>
    <row r="61" spans="1:40" ht="29.25" customHeight="1" x14ac:dyDescent="0.3">
      <c r="A61" s="35" t="s">
        <v>97</v>
      </c>
      <c r="B61" s="46" t="s">
        <v>63</v>
      </c>
      <c r="C61" s="64"/>
      <c r="D61" s="65"/>
      <c r="E61" s="66"/>
      <c r="F61" s="66">
        <v>53</v>
      </c>
      <c r="G61" s="66"/>
      <c r="H61" s="66">
        <f t="shared" si="35"/>
        <v>53</v>
      </c>
      <c r="I61" s="67">
        <v>53</v>
      </c>
      <c r="J61" s="64">
        <f t="shared" si="31"/>
        <v>0</v>
      </c>
      <c r="K61" s="68"/>
      <c r="L61" s="69"/>
      <c r="M61" s="69"/>
      <c r="N61" s="69"/>
      <c r="O61" s="66">
        <f t="shared" si="36"/>
        <v>0</v>
      </c>
      <c r="P61" s="67"/>
      <c r="Q61" s="64">
        <f t="shared" si="32"/>
        <v>0</v>
      </c>
      <c r="R61" s="70"/>
      <c r="S61" s="69"/>
      <c r="T61" s="69"/>
      <c r="U61" s="66"/>
      <c r="V61" s="66">
        <f t="shared" si="37"/>
        <v>0</v>
      </c>
      <c r="W61" s="71"/>
      <c r="X61" s="64">
        <f t="shared" si="33"/>
        <v>0</v>
      </c>
      <c r="Y61" s="68"/>
      <c r="Z61" s="69"/>
      <c r="AA61" s="69"/>
      <c r="AB61" s="69"/>
      <c r="AC61" s="66">
        <f t="shared" si="40"/>
        <v>0</v>
      </c>
      <c r="AD61" s="67"/>
      <c r="AE61" s="64">
        <f t="shared" si="34"/>
        <v>0</v>
      </c>
      <c r="AF61" s="68"/>
      <c r="AG61" s="69"/>
      <c r="AH61" s="69"/>
      <c r="AI61" s="66"/>
      <c r="AJ61" s="66">
        <f t="shared" si="41"/>
        <v>0</v>
      </c>
      <c r="AK61" s="67"/>
      <c r="AL61" s="55">
        <f t="shared" si="29"/>
        <v>53</v>
      </c>
    </row>
    <row r="62" spans="1:40" ht="23.4" customHeight="1" x14ac:dyDescent="0.3">
      <c r="A62" s="35" t="s">
        <v>98</v>
      </c>
      <c r="B62" s="46" t="s">
        <v>52</v>
      </c>
      <c r="C62" s="64"/>
      <c r="D62" s="65"/>
      <c r="E62" s="66"/>
      <c r="F62" s="66"/>
      <c r="G62" s="66"/>
      <c r="H62" s="66">
        <f t="shared" si="35"/>
        <v>0</v>
      </c>
      <c r="I62" s="67"/>
      <c r="J62" s="64">
        <f t="shared" si="31"/>
        <v>0</v>
      </c>
      <c r="K62" s="68"/>
      <c r="L62" s="69"/>
      <c r="M62" s="69"/>
      <c r="N62" s="66">
        <v>90</v>
      </c>
      <c r="O62" s="66">
        <f t="shared" si="36"/>
        <v>90</v>
      </c>
      <c r="P62" s="67">
        <v>90</v>
      </c>
      <c r="Q62" s="64">
        <f t="shared" si="32"/>
        <v>0</v>
      </c>
      <c r="R62" s="70"/>
      <c r="S62" s="69"/>
      <c r="T62" s="69"/>
      <c r="U62" s="66"/>
      <c r="V62" s="66">
        <f t="shared" si="37"/>
        <v>0</v>
      </c>
      <c r="W62" s="71"/>
      <c r="X62" s="64">
        <f t="shared" si="33"/>
        <v>0</v>
      </c>
      <c r="Y62" s="68"/>
      <c r="Z62" s="69"/>
      <c r="AA62" s="69"/>
      <c r="AB62" s="69"/>
      <c r="AC62" s="66">
        <f t="shared" si="40"/>
        <v>0</v>
      </c>
      <c r="AD62" s="67"/>
      <c r="AE62" s="64">
        <f t="shared" si="34"/>
        <v>0</v>
      </c>
      <c r="AF62" s="68"/>
      <c r="AG62" s="69"/>
      <c r="AH62" s="69"/>
      <c r="AI62" s="66"/>
      <c r="AJ62" s="66">
        <f t="shared" si="41"/>
        <v>0</v>
      </c>
      <c r="AK62" s="67"/>
      <c r="AL62" s="55">
        <f t="shared" si="29"/>
        <v>90</v>
      </c>
    </row>
    <row r="63" spans="1:40" ht="24.6" customHeight="1" x14ac:dyDescent="0.3">
      <c r="A63" s="35" t="s">
        <v>99</v>
      </c>
      <c r="B63" s="46" t="s">
        <v>65</v>
      </c>
      <c r="C63" s="64"/>
      <c r="D63" s="65"/>
      <c r="E63" s="66"/>
      <c r="F63" s="66"/>
      <c r="G63" s="66">
        <v>21.22</v>
      </c>
      <c r="H63" s="66">
        <f t="shared" si="35"/>
        <v>21.22</v>
      </c>
      <c r="I63" s="67">
        <v>21.22</v>
      </c>
      <c r="J63" s="64">
        <f t="shared" si="31"/>
        <v>0</v>
      </c>
      <c r="K63" s="68"/>
      <c r="L63" s="69"/>
      <c r="M63" s="69"/>
      <c r="N63" s="69"/>
      <c r="O63" s="66">
        <f t="shared" si="36"/>
        <v>0</v>
      </c>
      <c r="P63" s="67"/>
      <c r="Q63" s="64">
        <f t="shared" si="32"/>
        <v>0</v>
      </c>
      <c r="R63" s="70"/>
      <c r="S63" s="69"/>
      <c r="T63" s="69"/>
      <c r="U63" s="66"/>
      <c r="V63" s="66">
        <f t="shared" si="37"/>
        <v>0</v>
      </c>
      <c r="W63" s="71"/>
      <c r="X63" s="64">
        <f t="shared" si="33"/>
        <v>0</v>
      </c>
      <c r="Y63" s="68"/>
      <c r="Z63" s="69"/>
      <c r="AA63" s="69"/>
      <c r="AB63" s="69"/>
      <c r="AC63" s="66">
        <f t="shared" si="40"/>
        <v>0</v>
      </c>
      <c r="AD63" s="67"/>
      <c r="AE63" s="64">
        <f t="shared" si="34"/>
        <v>0</v>
      </c>
      <c r="AF63" s="68"/>
      <c r="AG63" s="69"/>
      <c r="AH63" s="69"/>
      <c r="AI63" s="66"/>
      <c r="AJ63" s="66">
        <f t="shared" si="41"/>
        <v>0</v>
      </c>
      <c r="AK63" s="67"/>
      <c r="AL63" s="55">
        <f t="shared" si="29"/>
        <v>21.22</v>
      </c>
    </row>
    <row r="64" spans="1:40" ht="31.2" customHeight="1" x14ac:dyDescent="0.3">
      <c r="A64" s="35" t="s">
        <v>100</v>
      </c>
      <c r="B64" s="46" t="s">
        <v>101</v>
      </c>
      <c r="C64" s="64"/>
      <c r="D64" s="65"/>
      <c r="E64" s="66"/>
      <c r="F64" s="66"/>
      <c r="G64" s="66"/>
      <c r="H64" s="66">
        <f t="shared" si="35"/>
        <v>0</v>
      </c>
      <c r="I64" s="67"/>
      <c r="J64" s="64">
        <f t="shared" si="31"/>
        <v>0</v>
      </c>
      <c r="K64" s="68"/>
      <c r="L64" s="69"/>
      <c r="M64" s="69"/>
      <c r="N64" s="69"/>
      <c r="O64" s="66">
        <f t="shared" si="36"/>
        <v>0</v>
      </c>
      <c r="P64" s="67"/>
      <c r="Q64" s="64">
        <f t="shared" si="32"/>
        <v>0</v>
      </c>
      <c r="R64" s="70"/>
      <c r="S64" s="69"/>
      <c r="T64" s="69"/>
      <c r="U64" s="66">
        <v>23</v>
      </c>
      <c r="V64" s="66">
        <f t="shared" si="37"/>
        <v>23</v>
      </c>
      <c r="W64" s="71">
        <v>23</v>
      </c>
      <c r="X64" s="64">
        <f t="shared" si="33"/>
        <v>0</v>
      </c>
      <c r="Y64" s="68"/>
      <c r="Z64" s="69"/>
      <c r="AA64" s="69"/>
      <c r="AB64" s="69"/>
      <c r="AC64" s="66">
        <f t="shared" si="40"/>
        <v>0</v>
      </c>
      <c r="AD64" s="67"/>
      <c r="AE64" s="64">
        <f t="shared" si="34"/>
        <v>0</v>
      </c>
      <c r="AF64" s="68"/>
      <c r="AG64" s="69"/>
      <c r="AH64" s="69"/>
      <c r="AI64" s="66"/>
      <c r="AJ64" s="66">
        <f t="shared" si="41"/>
        <v>0</v>
      </c>
      <c r="AK64" s="67"/>
      <c r="AL64" s="55">
        <f t="shared" si="29"/>
        <v>23</v>
      </c>
    </row>
    <row r="65" spans="1:38" ht="31.5" customHeight="1" x14ac:dyDescent="0.3">
      <c r="A65" s="72" t="s">
        <v>102</v>
      </c>
      <c r="B65" s="73" t="s">
        <v>67</v>
      </c>
      <c r="C65" s="64"/>
      <c r="D65" s="65"/>
      <c r="E65" s="66"/>
      <c r="F65" s="66"/>
      <c r="G65" s="66"/>
      <c r="H65" s="66">
        <f t="shared" si="35"/>
        <v>0</v>
      </c>
      <c r="I65" s="67">
        <v>0</v>
      </c>
      <c r="J65" s="64">
        <f t="shared" si="31"/>
        <v>0</v>
      </c>
      <c r="K65" s="68"/>
      <c r="L65" s="69"/>
      <c r="M65" s="66"/>
      <c r="N65" s="66"/>
      <c r="O65" s="66">
        <f t="shared" si="36"/>
        <v>0</v>
      </c>
      <c r="P65" s="67"/>
      <c r="Q65" s="64">
        <f t="shared" si="32"/>
        <v>0</v>
      </c>
      <c r="R65" s="70"/>
      <c r="S65" s="69"/>
      <c r="T65" s="66">
        <v>148.13</v>
      </c>
      <c r="U65" s="66"/>
      <c r="V65" s="66">
        <f t="shared" si="37"/>
        <v>148.13</v>
      </c>
      <c r="W65" s="71">
        <v>148.13</v>
      </c>
      <c r="X65" s="64">
        <f t="shared" si="33"/>
        <v>0</v>
      </c>
      <c r="Y65" s="68"/>
      <c r="Z65" s="69"/>
      <c r="AA65" s="66"/>
      <c r="AB65" s="66"/>
      <c r="AC65" s="66">
        <f t="shared" si="40"/>
        <v>0</v>
      </c>
      <c r="AD65" s="67"/>
      <c r="AE65" s="64">
        <f t="shared" si="34"/>
        <v>0</v>
      </c>
      <c r="AF65" s="68"/>
      <c r="AG65" s="69"/>
      <c r="AH65" s="69"/>
      <c r="AI65" s="66"/>
      <c r="AJ65" s="66">
        <f t="shared" si="41"/>
        <v>0</v>
      </c>
      <c r="AK65" s="67"/>
      <c r="AL65" s="55">
        <f t="shared" si="29"/>
        <v>148.13</v>
      </c>
    </row>
    <row r="66" spans="1:38" ht="81" customHeight="1" x14ac:dyDescent="0.3">
      <c r="A66" s="35" t="s">
        <v>103</v>
      </c>
      <c r="B66" s="45" t="s">
        <v>104</v>
      </c>
      <c r="C66" s="74"/>
      <c r="D66" s="75"/>
      <c r="E66" s="76"/>
      <c r="F66" s="76"/>
      <c r="G66" s="66">
        <v>10</v>
      </c>
      <c r="H66" s="66">
        <f t="shared" si="35"/>
        <v>10</v>
      </c>
      <c r="I66" s="67">
        <v>10</v>
      </c>
      <c r="J66" s="64">
        <f t="shared" si="31"/>
        <v>0</v>
      </c>
      <c r="K66" s="68"/>
      <c r="L66" s="66">
        <v>10</v>
      </c>
      <c r="M66" s="66">
        <v>10</v>
      </c>
      <c r="N66" s="66"/>
      <c r="O66" s="66">
        <f t="shared" si="36"/>
        <v>20</v>
      </c>
      <c r="P66" s="67">
        <v>20</v>
      </c>
      <c r="Q66" s="64">
        <f t="shared" si="32"/>
        <v>0</v>
      </c>
      <c r="R66" s="70"/>
      <c r="S66" s="66">
        <v>10</v>
      </c>
      <c r="T66" s="66">
        <v>10</v>
      </c>
      <c r="U66" s="66"/>
      <c r="V66" s="66">
        <f t="shared" si="37"/>
        <v>20</v>
      </c>
      <c r="W66" s="71">
        <v>20</v>
      </c>
      <c r="X66" s="64">
        <f t="shared" si="33"/>
        <v>0</v>
      </c>
      <c r="Y66" s="68"/>
      <c r="Z66" s="69"/>
      <c r="AA66" s="69"/>
      <c r="AB66" s="66"/>
      <c r="AC66" s="66">
        <f t="shared" si="40"/>
        <v>0</v>
      </c>
      <c r="AD66" s="67"/>
      <c r="AE66" s="64">
        <f t="shared" si="34"/>
        <v>0</v>
      </c>
      <c r="AF66" s="68"/>
      <c r="AG66" s="69"/>
      <c r="AH66" s="69"/>
      <c r="AI66" s="66"/>
      <c r="AJ66" s="66">
        <f t="shared" si="41"/>
        <v>0</v>
      </c>
      <c r="AK66" s="67"/>
      <c r="AL66" s="55">
        <f t="shared" si="29"/>
        <v>50</v>
      </c>
    </row>
    <row r="67" spans="1:38" ht="50.25" customHeight="1" x14ac:dyDescent="0.3">
      <c r="A67" s="35" t="s">
        <v>105</v>
      </c>
      <c r="B67" s="46" t="s">
        <v>69</v>
      </c>
      <c r="C67" s="74"/>
      <c r="D67" s="75"/>
      <c r="E67" s="76"/>
      <c r="F67" s="76"/>
      <c r="G67" s="66"/>
      <c r="H67" s="66">
        <f t="shared" si="35"/>
        <v>0</v>
      </c>
      <c r="I67" s="67"/>
      <c r="J67" s="64">
        <f t="shared" si="31"/>
        <v>0</v>
      </c>
      <c r="K67" s="68"/>
      <c r="L67" s="69"/>
      <c r="M67" s="66">
        <v>150</v>
      </c>
      <c r="N67" s="69"/>
      <c r="O67" s="66">
        <f t="shared" si="36"/>
        <v>150</v>
      </c>
      <c r="P67" s="67">
        <v>150</v>
      </c>
      <c r="Q67" s="64">
        <f t="shared" si="32"/>
        <v>0</v>
      </c>
      <c r="R67" s="70"/>
      <c r="S67" s="69"/>
      <c r="T67" s="69"/>
      <c r="U67" s="66"/>
      <c r="V67" s="66">
        <f t="shared" si="37"/>
        <v>0</v>
      </c>
      <c r="W67" s="71"/>
      <c r="X67" s="64">
        <f t="shared" si="33"/>
        <v>0</v>
      </c>
      <c r="Y67" s="68"/>
      <c r="Z67" s="69"/>
      <c r="AA67" s="66"/>
      <c r="AB67" s="69"/>
      <c r="AC67" s="66">
        <f t="shared" si="40"/>
        <v>0</v>
      </c>
      <c r="AD67" s="67"/>
      <c r="AE67" s="64">
        <f t="shared" si="34"/>
        <v>0</v>
      </c>
      <c r="AF67" s="68"/>
      <c r="AG67" s="69"/>
      <c r="AH67" s="69"/>
      <c r="AI67" s="66"/>
      <c r="AJ67" s="66">
        <f t="shared" si="41"/>
        <v>0</v>
      </c>
      <c r="AK67" s="67"/>
      <c r="AL67" s="55">
        <f t="shared" si="29"/>
        <v>150</v>
      </c>
    </row>
    <row r="68" spans="1:38" ht="40.5" customHeight="1" x14ac:dyDescent="0.3">
      <c r="A68" s="35" t="s">
        <v>106</v>
      </c>
      <c r="B68" s="77" t="s">
        <v>71</v>
      </c>
      <c r="C68" s="74"/>
      <c r="D68" s="75"/>
      <c r="E68" s="76"/>
      <c r="F68" s="76"/>
      <c r="G68" s="66"/>
      <c r="H68" s="66">
        <f t="shared" si="35"/>
        <v>0</v>
      </c>
      <c r="I68" s="67"/>
      <c r="J68" s="64">
        <f t="shared" si="31"/>
        <v>0</v>
      </c>
      <c r="K68" s="68"/>
      <c r="L68" s="69"/>
      <c r="M68" s="69"/>
      <c r="N68" s="66">
        <v>148.30000000000001</v>
      </c>
      <c r="O68" s="66">
        <f t="shared" si="36"/>
        <v>148.30000000000001</v>
      </c>
      <c r="P68" s="67">
        <v>148.30000000000001</v>
      </c>
      <c r="Q68" s="64">
        <f t="shared" si="32"/>
        <v>0</v>
      </c>
      <c r="R68" s="70"/>
      <c r="S68" s="69"/>
      <c r="T68" s="66"/>
      <c r="U68" s="66"/>
      <c r="V68" s="66">
        <f t="shared" si="37"/>
        <v>0</v>
      </c>
      <c r="W68" s="71"/>
      <c r="X68" s="64">
        <f t="shared" si="33"/>
        <v>0</v>
      </c>
      <c r="Y68" s="68"/>
      <c r="Z68" s="69"/>
      <c r="AA68" s="69"/>
      <c r="AB68" s="66"/>
      <c r="AC68" s="66">
        <f t="shared" si="40"/>
        <v>0</v>
      </c>
      <c r="AD68" s="67"/>
      <c r="AE68" s="64">
        <f t="shared" si="34"/>
        <v>0</v>
      </c>
      <c r="AF68" s="68"/>
      <c r="AG68" s="69"/>
      <c r="AH68" s="66"/>
      <c r="AI68" s="66"/>
      <c r="AJ68" s="66">
        <f t="shared" si="41"/>
        <v>0</v>
      </c>
      <c r="AK68" s="67"/>
      <c r="AL68" s="55">
        <f t="shared" si="29"/>
        <v>148.30000000000001</v>
      </c>
    </row>
    <row r="69" spans="1:38" ht="19.5" customHeight="1" x14ac:dyDescent="0.3">
      <c r="A69" s="35" t="s">
        <v>107</v>
      </c>
      <c r="B69" s="47" t="s">
        <v>55</v>
      </c>
      <c r="C69" s="64"/>
      <c r="D69" s="65"/>
      <c r="E69" s="66"/>
      <c r="F69" s="66"/>
      <c r="G69" s="66"/>
      <c r="H69" s="66">
        <f t="shared" si="35"/>
        <v>0</v>
      </c>
      <c r="I69" s="67"/>
      <c r="J69" s="64">
        <f t="shared" si="31"/>
        <v>0</v>
      </c>
      <c r="K69" s="68"/>
      <c r="L69" s="69"/>
      <c r="M69" s="69"/>
      <c r="N69" s="66">
        <v>95</v>
      </c>
      <c r="O69" s="66">
        <f t="shared" si="36"/>
        <v>95</v>
      </c>
      <c r="P69" s="67">
        <v>95</v>
      </c>
      <c r="Q69" s="64">
        <f t="shared" si="32"/>
        <v>0</v>
      </c>
      <c r="R69" s="70"/>
      <c r="S69" s="69"/>
      <c r="T69" s="69"/>
      <c r="U69" s="66"/>
      <c r="V69" s="66">
        <f t="shared" si="37"/>
        <v>0</v>
      </c>
      <c r="W69" s="71"/>
      <c r="X69" s="64">
        <f t="shared" si="33"/>
        <v>0</v>
      </c>
      <c r="Y69" s="68"/>
      <c r="Z69" s="69"/>
      <c r="AA69" s="69"/>
      <c r="AB69" s="69"/>
      <c r="AC69" s="66">
        <f t="shared" si="40"/>
        <v>0</v>
      </c>
      <c r="AD69" s="67"/>
      <c r="AE69" s="64">
        <f t="shared" si="34"/>
        <v>0</v>
      </c>
      <c r="AF69" s="68"/>
      <c r="AG69" s="69"/>
      <c r="AH69" s="69"/>
      <c r="AI69" s="66"/>
      <c r="AJ69" s="66">
        <f t="shared" si="41"/>
        <v>0</v>
      </c>
      <c r="AK69" s="67"/>
      <c r="AL69" s="55">
        <f t="shared" si="29"/>
        <v>95</v>
      </c>
    </row>
    <row r="70" spans="1:38" ht="22.5" customHeight="1" x14ac:dyDescent="0.3">
      <c r="A70" s="35" t="s">
        <v>108</v>
      </c>
      <c r="B70" s="44" t="str">
        <f>[2]vandens!B26</f>
        <v>Raguviškių vandens gerinimo įrenginiai</v>
      </c>
      <c r="C70" s="64">
        <f>[2]vandens!C26</f>
        <v>0</v>
      </c>
      <c r="D70" s="65">
        <f>[2]vandens!D26</f>
        <v>0</v>
      </c>
      <c r="E70" s="66">
        <f>[2]vandens!E26</f>
        <v>0</v>
      </c>
      <c r="F70" s="66">
        <f>[2]vandens!F26</f>
        <v>0</v>
      </c>
      <c r="G70" s="66">
        <v>0</v>
      </c>
      <c r="H70" s="66">
        <f t="shared" si="35"/>
        <v>0</v>
      </c>
      <c r="I70" s="67"/>
      <c r="J70" s="64">
        <f t="shared" si="31"/>
        <v>0</v>
      </c>
      <c r="K70" s="65">
        <f>[2]vandens!K26</f>
        <v>0</v>
      </c>
      <c r="L70" s="66">
        <f>[2]vandens!L26</f>
        <v>0</v>
      </c>
      <c r="M70" s="66">
        <f>[2]vandens!M26</f>
        <v>0</v>
      </c>
      <c r="N70" s="66">
        <v>290</v>
      </c>
      <c r="O70" s="66">
        <f t="shared" si="36"/>
        <v>290</v>
      </c>
      <c r="P70" s="67">
        <v>290</v>
      </c>
      <c r="Q70" s="64">
        <f t="shared" si="32"/>
        <v>0</v>
      </c>
      <c r="R70" s="78">
        <f>[2]vandens!R26</f>
        <v>0</v>
      </c>
      <c r="S70" s="66">
        <f>[2]vandens!S26</f>
        <v>0</v>
      </c>
      <c r="T70" s="66">
        <f>[2]vandens!T26</f>
        <v>0</v>
      </c>
      <c r="U70" s="66">
        <f>[2]vandens!U26</f>
        <v>0</v>
      </c>
      <c r="V70" s="66">
        <f>[2]vandens!V26</f>
        <v>0</v>
      </c>
      <c r="W70" s="71">
        <f>[2]vandens!W26</f>
        <v>0</v>
      </c>
      <c r="X70" s="64">
        <f t="shared" si="33"/>
        <v>0</v>
      </c>
      <c r="Y70" s="65"/>
      <c r="Z70" s="66"/>
      <c r="AA70" s="66"/>
      <c r="AB70" s="66"/>
      <c r="AC70" s="66">
        <f t="shared" si="40"/>
        <v>0</v>
      </c>
      <c r="AD70" s="67"/>
      <c r="AE70" s="64">
        <f t="shared" si="34"/>
        <v>0</v>
      </c>
      <c r="AF70" s="65">
        <v>0</v>
      </c>
      <c r="AG70" s="66">
        <v>0</v>
      </c>
      <c r="AH70" s="66">
        <v>0</v>
      </c>
      <c r="AI70" s="66">
        <v>0</v>
      </c>
      <c r="AJ70" s="66">
        <f t="shared" si="41"/>
        <v>0</v>
      </c>
      <c r="AK70" s="67">
        <v>0</v>
      </c>
      <c r="AL70" s="55">
        <f t="shared" si="29"/>
        <v>290</v>
      </c>
    </row>
    <row r="71" spans="1:38" ht="22.5" customHeight="1" x14ac:dyDescent="0.3">
      <c r="A71" s="35" t="s">
        <v>109</v>
      </c>
      <c r="B71" s="44" t="str">
        <f>[2]vandens!B27</f>
        <v>Leliūnų vandens gerinimo įrenginiai</v>
      </c>
      <c r="C71" s="64">
        <f>[2]vandens!C27</f>
        <v>0</v>
      </c>
      <c r="D71" s="65">
        <f>[2]vandens!D27</f>
        <v>0</v>
      </c>
      <c r="E71" s="66">
        <f>[2]vandens!E27</f>
        <v>0</v>
      </c>
      <c r="F71" s="66">
        <f>[2]vandens!F27</f>
        <v>0</v>
      </c>
      <c r="G71" s="66">
        <v>0</v>
      </c>
      <c r="H71" s="66">
        <f t="shared" si="35"/>
        <v>0</v>
      </c>
      <c r="I71" s="67"/>
      <c r="J71" s="64">
        <f t="shared" si="31"/>
        <v>0</v>
      </c>
      <c r="K71" s="65">
        <f>[2]vandens!K27</f>
        <v>0</v>
      </c>
      <c r="L71" s="66">
        <f>[2]vandens!L27</f>
        <v>0</v>
      </c>
      <c r="M71" s="66">
        <f>[2]vandens!M27</f>
        <v>0</v>
      </c>
      <c r="N71" s="66">
        <v>285.60000000000002</v>
      </c>
      <c r="O71" s="66">
        <f t="shared" si="36"/>
        <v>285.60000000000002</v>
      </c>
      <c r="P71" s="67">
        <v>285.60000000000002</v>
      </c>
      <c r="Q71" s="64">
        <f t="shared" si="32"/>
        <v>0</v>
      </c>
      <c r="R71" s="78">
        <f>[2]vandens!R27</f>
        <v>0</v>
      </c>
      <c r="S71" s="66">
        <f>[2]vandens!S27</f>
        <v>0</v>
      </c>
      <c r="T71" s="66">
        <f>[2]vandens!T27</f>
        <v>0</v>
      </c>
      <c r="U71" s="66">
        <f>[2]vandens!U27</f>
        <v>0</v>
      </c>
      <c r="V71" s="66">
        <f>[2]vandens!V27</f>
        <v>0</v>
      </c>
      <c r="W71" s="71">
        <f>[2]vandens!W27</f>
        <v>0</v>
      </c>
      <c r="X71" s="64">
        <f t="shared" si="33"/>
        <v>0</v>
      </c>
      <c r="Y71" s="65"/>
      <c r="Z71" s="66"/>
      <c r="AA71" s="66"/>
      <c r="AB71" s="66"/>
      <c r="AC71" s="66">
        <f t="shared" si="40"/>
        <v>0</v>
      </c>
      <c r="AD71" s="67"/>
      <c r="AE71" s="64">
        <f t="shared" si="34"/>
        <v>0</v>
      </c>
      <c r="AF71" s="65">
        <v>0</v>
      </c>
      <c r="AG71" s="66">
        <v>0</v>
      </c>
      <c r="AH71" s="66">
        <v>0</v>
      </c>
      <c r="AI71" s="66">
        <v>0</v>
      </c>
      <c r="AJ71" s="66">
        <f t="shared" si="41"/>
        <v>0</v>
      </c>
      <c r="AK71" s="67">
        <v>0</v>
      </c>
      <c r="AL71" s="55">
        <f t="shared" si="29"/>
        <v>285.60000000000002</v>
      </c>
    </row>
    <row r="72" spans="1:38" ht="22.5" customHeight="1" x14ac:dyDescent="0.3">
      <c r="A72" s="35" t="s">
        <v>110</v>
      </c>
      <c r="B72" s="44" t="str">
        <f>[2]vandens!B28</f>
        <v>Juodupėnų vandens gerinimo įrenginiai</v>
      </c>
      <c r="C72" s="64">
        <f>[2]vandens!C28</f>
        <v>0</v>
      </c>
      <c r="D72" s="65">
        <f>[2]vandens!D28</f>
        <v>0</v>
      </c>
      <c r="E72" s="66">
        <f>[2]vandens!E28</f>
        <v>0</v>
      </c>
      <c r="F72" s="66">
        <f>[2]vandens!F28</f>
        <v>0</v>
      </c>
      <c r="G72" s="66">
        <f>[2]vandens!G28</f>
        <v>0</v>
      </c>
      <c r="H72" s="66">
        <f t="shared" si="35"/>
        <v>0</v>
      </c>
      <c r="I72" s="67"/>
      <c r="J72" s="64">
        <f t="shared" si="31"/>
        <v>0</v>
      </c>
      <c r="K72" s="65">
        <f>[2]vandens!K28</f>
        <v>0</v>
      </c>
      <c r="L72" s="66">
        <f>[2]vandens!L28</f>
        <v>0</v>
      </c>
      <c r="M72" s="66">
        <v>0</v>
      </c>
      <c r="N72" s="66">
        <f>[2]vandens!N28</f>
        <v>0</v>
      </c>
      <c r="O72" s="66">
        <f t="shared" si="36"/>
        <v>0</v>
      </c>
      <c r="P72" s="67"/>
      <c r="Q72" s="64">
        <f t="shared" si="32"/>
        <v>0</v>
      </c>
      <c r="R72" s="78">
        <f>[2]vandens!R28</f>
        <v>0</v>
      </c>
      <c r="S72" s="66">
        <f>[2]vandens!S28</f>
        <v>0</v>
      </c>
      <c r="T72" s="66">
        <v>290</v>
      </c>
      <c r="U72" s="66">
        <f>[2]vandens!U28</f>
        <v>0</v>
      </c>
      <c r="V72" s="66">
        <f>SUM(R72:U72)</f>
        <v>290</v>
      </c>
      <c r="W72" s="71">
        <v>290</v>
      </c>
      <c r="X72" s="64">
        <f t="shared" si="33"/>
        <v>0</v>
      </c>
      <c r="Y72" s="65"/>
      <c r="Z72" s="66"/>
      <c r="AA72" s="66"/>
      <c r="AB72" s="66"/>
      <c r="AC72" s="66">
        <f t="shared" si="40"/>
        <v>0</v>
      </c>
      <c r="AD72" s="67"/>
      <c r="AE72" s="64">
        <f t="shared" si="34"/>
        <v>0</v>
      </c>
      <c r="AF72" s="65">
        <v>0</v>
      </c>
      <c r="AG72" s="66">
        <v>0</v>
      </c>
      <c r="AH72" s="66">
        <v>0</v>
      </c>
      <c r="AI72" s="66">
        <v>0</v>
      </c>
      <c r="AJ72" s="66">
        <f t="shared" si="41"/>
        <v>0</v>
      </c>
      <c r="AK72" s="67">
        <v>0</v>
      </c>
      <c r="AL72" s="55">
        <f t="shared" si="29"/>
        <v>290</v>
      </c>
    </row>
    <row r="73" spans="1:38" ht="22.5" customHeight="1" x14ac:dyDescent="0.3">
      <c r="A73" s="35" t="s">
        <v>111</v>
      </c>
      <c r="B73" s="44" t="str">
        <f>[2]vandens!B29</f>
        <v>Laukžemės vandens gerinimo įrenginiai</v>
      </c>
      <c r="C73" s="64">
        <f>[2]vandens!C29</f>
        <v>0</v>
      </c>
      <c r="D73" s="65">
        <f>[2]vandens!D29</f>
        <v>0</v>
      </c>
      <c r="E73" s="66">
        <f>[2]vandens!E29</f>
        <v>0</v>
      </c>
      <c r="F73" s="66">
        <f>[2]vandens!F29</f>
        <v>0</v>
      </c>
      <c r="G73" s="66">
        <f>[2]vandens!G29</f>
        <v>0</v>
      </c>
      <c r="H73" s="66">
        <f t="shared" si="35"/>
        <v>0</v>
      </c>
      <c r="I73" s="67"/>
      <c r="J73" s="64">
        <f t="shared" si="31"/>
        <v>0</v>
      </c>
      <c r="K73" s="65">
        <f>[2]vandens!K29</f>
        <v>0</v>
      </c>
      <c r="L73" s="66">
        <f>[2]vandens!L29</f>
        <v>0</v>
      </c>
      <c r="M73" s="66">
        <f>[2]vandens!M29</f>
        <v>0</v>
      </c>
      <c r="N73" s="66">
        <f>[2]vandens!N29</f>
        <v>0</v>
      </c>
      <c r="O73" s="66">
        <f t="shared" si="36"/>
        <v>0</v>
      </c>
      <c r="P73" s="67"/>
      <c r="Q73" s="64">
        <f t="shared" si="32"/>
        <v>0</v>
      </c>
      <c r="R73" s="78">
        <f>[2]vandens!R29</f>
        <v>0</v>
      </c>
      <c r="S73" s="66">
        <f>[2]vandens!S29</f>
        <v>0</v>
      </c>
      <c r="T73" s="66">
        <f>[2]vandens!T29</f>
        <v>295.89999999999998</v>
      </c>
      <c r="U73" s="66">
        <f>[2]vandens!U29</f>
        <v>0</v>
      </c>
      <c r="V73" s="66">
        <f>[2]vandens!V29</f>
        <v>295.89999999999998</v>
      </c>
      <c r="W73" s="71">
        <f>[2]vandens!W29</f>
        <v>295.89999999999998</v>
      </c>
      <c r="X73" s="64">
        <f t="shared" si="33"/>
        <v>0</v>
      </c>
      <c r="Y73" s="65">
        <v>0</v>
      </c>
      <c r="Z73" s="66">
        <v>0</v>
      </c>
      <c r="AA73" s="66">
        <v>0</v>
      </c>
      <c r="AB73" s="66">
        <v>0</v>
      </c>
      <c r="AC73" s="66">
        <v>0</v>
      </c>
      <c r="AD73" s="67"/>
      <c r="AE73" s="64">
        <f t="shared" si="34"/>
        <v>0</v>
      </c>
      <c r="AF73" s="65">
        <v>0</v>
      </c>
      <c r="AG73" s="66">
        <v>0</v>
      </c>
      <c r="AH73" s="66">
        <v>0</v>
      </c>
      <c r="AI73" s="66">
        <v>0</v>
      </c>
      <c r="AJ73" s="66">
        <f t="shared" si="41"/>
        <v>0</v>
      </c>
      <c r="AK73" s="67">
        <v>0</v>
      </c>
      <c r="AL73" s="55">
        <f t="shared" si="29"/>
        <v>295.89999999999998</v>
      </c>
    </row>
    <row r="74" spans="1:38" ht="22.5" customHeight="1" x14ac:dyDescent="0.3">
      <c r="A74" s="35" t="s">
        <v>112</v>
      </c>
      <c r="B74" s="44" t="s">
        <v>40</v>
      </c>
      <c r="C74" s="64">
        <v>79.28</v>
      </c>
      <c r="D74" s="65"/>
      <c r="E74" s="65"/>
      <c r="F74" s="65"/>
      <c r="G74" s="65"/>
      <c r="H74" s="66">
        <f>SUM(D74:G74)</f>
        <v>0</v>
      </c>
      <c r="I74" s="67"/>
      <c r="J74" s="64">
        <f>C74+H74-I74</f>
        <v>79.28</v>
      </c>
      <c r="K74" s="65"/>
      <c r="L74" s="65"/>
      <c r="M74" s="65"/>
      <c r="N74" s="65"/>
      <c r="O74" s="66">
        <f t="shared" ref="O74:O75" si="42">SUM(K74:N74)</f>
        <v>0</v>
      </c>
      <c r="P74" s="67">
        <v>79.28</v>
      </c>
      <c r="Q74" s="64">
        <f t="shared" si="32"/>
        <v>0</v>
      </c>
      <c r="R74" s="78"/>
      <c r="S74" s="65"/>
      <c r="T74" s="65"/>
      <c r="U74" s="65"/>
      <c r="V74" s="66">
        <f t="shared" ref="V74:V88" si="43">SUM(R74:U74)</f>
        <v>0</v>
      </c>
      <c r="W74" s="71"/>
      <c r="X74" s="64">
        <f t="shared" si="33"/>
        <v>0</v>
      </c>
      <c r="Y74" s="65"/>
      <c r="Z74" s="65"/>
      <c r="AA74" s="65"/>
      <c r="AB74" s="65"/>
      <c r="AC74" s="66">
        <f t="shared" si="40"/>
        <v>0</v>
      </c>
      <c r="AD74" s="67"/>
      <c r="AE74" s="64">
        <f t="shared" si="34"/>
        <v>0</v>
      </c>
      <c r="AF74" s="65"/>
      <c r="AG74" s="65"/>
      <c r="AH74" s="65"/>
      <c r="AI74" s="65"/>
      <c r="AJ74" s="66">
        <f t="shared" si="41"/>
        <v>0</v>
      </c>
      <c r="AK74" s="67"/>
      <c r="AL74" s="55">
        <f>H74+O74+V74+AC74+AJ74</f>
        <v>0</v>
      </c>
    </row>
    <row r="75" spans="1:38" ht="32.25" customHeight="1" x14ac:dyDescent="0.3">
      <c r="A75" s="35" t="s">
        <v>113</v>
      </c>
      <c r="B75" s="45" t="s">
        <v>114</v>
      </c>
      <c r="C75" s="64"/>
      <c r="D75" s="65"/>
      <c r="E75" s="65"/>
      <c r="F75" s="65"/>
      <c r="G75" s="65"/>
      <c r="H75" s="66">
        <f>SUM(D75:G75)</f>
        <v>0</v>
      </c>
      <c r="I75" s="67"/>
      <c r="J75" s="64">
        <f>C75+H75-I75</f>
        <v>0</v>
      </c>
      <c r="K75" s="65"/>
      <c r="L75" s="65"/>
      <c r="M75" s="65"/>
      <c r="N75" s="65"/>
      <c r="O75" s="66">
        <f t="shared" si="42"/>
        <v>0</v>
      </c>
      <c r="P75" s="67"/>
      <c r="Q75" s="64">
        <f t="shared" si="32"/>
        <v>0</v>
      </c>
      <c r="R75" s="78"/>
      <c r="S75" s="65"/>
      <c r="T75" s="65">
        <v>13.5</v>
      </c>
      <c r="U75" s="65"/>
      <c r="V75" s="66">
        <f t="shared" si="43"/>
        <v>13.5</v>
      </c>
      <c r="W75" s="71">
        <v>13.5</v>
      </c>
      <c r="X75" s="64">
        <f t="shared" si="33"/>
        <v>0</v>
      </c>
      <c r="Y75" s="65"/>
      <c r="Z75" s="65"/>
      <c r="AA75" s="65"/>
      <c r="AB75" s="65"/>
      <c r="AC75" s="66">
        <f t="shared" si="40"/>
        <v>0</v>
      </c>
      <c r="AD75" s="67"/>
      <c r="AE75" s="64">
        <f t="shared" si="34"/>
        <v>0</v>
      </c>
      <c r="AF75" s="65"/>
      <c r="AG75" s="65"/>
      <c r="AH75" s="65"/>
      <c r="AI75" s="65"/>
      <c r="AJ75" s="66">
        <f t="shared" si="41"/>
        <v>0</v>
      </c>
      <c r="AK75" s="67"/>
      <c r="AL75" s="55">
        <f>H75+O75+V75+AC75+AJ75</f>
        <v>13.5</v>
      </c>
    </row>
    <row r="76" spans="1:38" ht="32.25" customHeight="1" x14ac:dyDescent="0.3">
      <c r="A76" s="35" t="s">
        <v>115</v>
      </c>
      <c r="B76" s="45" t="s">
        <v>116</v>
      </c>
      <c r="C76" s="64"/>
      <c r="D76" s="65"/>
      <c r="E76" s="65"/>
      <c r="F76" s="65"/>
      <c r="G76" s="65"/>
      <c r="H76" s="66">
        <f>SUM(D76:G76)</f>
        <v>0</v>
      </c>
      <c r="I76" s="67"/>
      <c r="J76" s="64">
        <f>C76+H76-I76</f>
        <v>0</v>
      </c>
      <c r="K76" s="65"/>
      <c r="L76" s="65"/>
      <c r="M76" s="65"/>
      <c r="N76" s="65"/>
      <c r="O76" s="66">
        <f t="shared" ref="O76" si="44">SUM(K76:N76)</f>
        <v>0</v>
      </c>
      <c r="P76" s="67"/>
      <c r="Q76" s="64">
        <f t="shared" si="32"/>
        <v>0</v>
      </c>
      <c r="R76" s="78"/>
      <c r="S76" s="65"/>
      <c r="T76" s="65"/>
      <c r="U76" s="65"/>
      <c r="V76" s="66">
        <f t="shared" si="43"/>
        <v>0</v>
      </c>
      <c r="W76" s="71"/>
      <c r="X76" s="64">
        <f t="shared" si="33"/>
        <v>0</v>
      </c>
      <c r="Y76" s="65"/>
      <c r="Z76" s="65"/>
      <c r="AA76" s="65"/>
      <c r="AB76" s="65"/>
      <c r="AC76" s="66">
        <f t="shared" si="40"/>
        <v>0</v>
      </c>
      <c r="AD76" s="67"/>
      <c r="AE76" s="64">
        <f t="shared" si="34"/>
        <v>0</v>
      </c>
      <c r="AF76" s="65"/>
      <c r="AG76" s="65"/>
      <c r="AH76" s="65">
        <v>50</v>
      </c>
      <c r="AI76" s="65"/>
      <c r="AJ76" s="66">
        <f t="shared" si="41"/>
        <v>50</v>
      </c>
      <c r="AK76" s="67">
        <v>50</v>
      </c>
      <c r="AL76" s="55">
        <f>H76+O76+V76+AC76+AJ76</f>
        <v>50</v>
      </c>
    </row>
    <row r="77" spans="1:38" ht="23.25" customHeight="1" x14ac:dyDescent="0.3">
      <c r="A77" s="35" t="s">
        <v>117</v>
      </c>
      <c r="B77" s="45" t="s">
        <v>118</v>
      </c>
      <c r="C77" s="64"/>
      <c r="D77" s="65"/>
      <c r="E77" s="65"/>
      <c r="F77" s="65"/>
      <c r="G77" s="65"/>
      <c r="H77" s="66">
        <f t="shared" ref="H77:H79" si="45">SUM(D77:G77)</f>
        <v>0</v>
      </c>
      <c r="I77" s="67"/>
      <c r="J77" s="64">
        <f t="shared" ref="J77:J81" si="46">C77+H77-I77</f>
        <v>0</v>
      </c>
      <c r="K77" s="65"/>
      <c r="L77" s="65"/>
      <c r="M77" s="65"/>
      <c r="N77" s="65"/>
      <c r="O77" s="66">
        <f t="shared" ref="O77:O88" si="47">SUM(K77:N77)</f>
        <v>0</v>
      </c>
      <c r="P77" s="67"/>
      <c r="Q77" s="64">
        <f t="shared" si="32"/>
        <v>0</v>
      </c>
      <c r="R77" s="78"/>
      <c r="S77" s="65"/>
      <c r="T77" s="65"/>
      <c r="U77" s="65"/>
      <c r="V77" s="66">
        <f t="shared" si="43"/>
        <v>0</v>
      </c>
      <c r="W77" s="71"/>
      <c r="X77" s="64">
        <f t="shared" si="33"/>
        <v>0</v>
      </c>
      <c r="Y77" s="65"/>
      <c r="Z77" s="65"/>
      <c r="AA77" s="65"/>
      <c r="AB77" s="65">
        <v>53.76</v>
      </c>
      <c r="AC77" s="66">
        <f t="shared" si="40"/>
        <v>53.76</v>
      </c>
      <c r="AD77" s="67">
        <v>53.76</v>
      </c>
      <c r="AE77" s="64">
        <f t="shared" si="34"/>
        <v>0</v>
      </c>
      <c r="AF77" s="65"/>
      <c r="AG77" s="65"/>
      <c r="AH77" s="65"/>
      <c r="AI77" s="65"/>
      <c r="AJ77" s="66">
        <f t="shared" si="41"/>
        <v>0</v>
      </c>
      <c r="AK77" s="67"/>
      <c r="AL77" s="55">
        <f t="shared" ref="AL77:AL88" si="48">H77+O77+V77+AC77+AJ77</f>
        <v>53.76</v>
      </c>
    </row>
    <row r="78" spans="1:38" ht="23.25" customHeight="1" x14ac:dyDescent="0.3">
      <c r="A78" s="35" t="s">
        <v>119</v>
      </c>
      <c r="B78" s="45" t="s">
        <v>120</v>
      </c>
      <c r="C78" s="64"/>
      <c r="D78" s="65"/>
      <c r="E78" s="65"/>
      <c r="F78" s="65"/>
      <c r="G78" s="65"/>
      <c r="H78" s="66">
        <f t="shared" si="45"/>
        <v>0</v>
      </c>
      <c r="I78" s="67"/>
      <c r="J78" s="64">
        <f t="shared" si="46"/>
        <v>0</v>
      </c>
      <c r="K78" s="65"/>
      <c r="L78" s="65"/>
      <c r="M78" s="65"/>
      <c r="N78" s="65"/>
      <c r="O78" s="66">
        <f t="shared" si="47"/>
        <v>0</v>
      </c>
      <c r="P78" s="67"/>
      <c r="Q78" s="64">
        <f t="shared" si="32"/>
        <v>0</v>
      </c>
      <c r="R78" s="78"/>
      <c r="S78" s="65"/>
      <c r="T78" s="65"/>
      <c r="U78" s="65"/>
      <c r="V78" s="66">
        <f t="shared" si="43"/>
        <v>0</v>
      </c>
      <c r="W78" s="71"/>
      <c r="X78" s="64">
        <f t="shared" si="33"/>
        <v>0</v>
      </c>
      <c r="Y78" s="65"/>
      <c r="Z78" s="65"/>
      <c r="AA78" s="65"/>
      <c r="AB78" s="65">
        <v>51.2</v>
      </c>
      <c r="AC78" s="66">
        <f t="shared" si="40"/>
        <v>51.2</v>
      </c>
      <c r="AD78" s="67">
        <v>51.2</v>
      </c>
      <c r="AE78" s="64">
        <f t="shared" si="34"/>
        <v>0</v>
      </c>
      <c r="AF78" s="65"/>
      <c r="AG78" s="65"/>
      <c r="AH78" s="65"/>
      <c r="AI78" s="65"/>
      <c r="AJ78" s="66">
        <f t="shared" si="41"/>
        <v>0</v>
      </c>
      <c r="AK78" s="67"/>
      <c r="AL78" s="55">
        <f t="shared" si="48"/>
        <v>51.2</v>
      </c>
    </row>
    <row r="79" spans="1:38" ht="23.25" customHeight="1" x14ac:dyDescent="0.3">
      <c r="A79" s="35" t="s">
        <v>121</v>
      </c>
      <c r="B79" s="45" t="s">
        <v>122</v>
      </c>
      <c r="C79" s="64"/>
      <c r="D79" s="65"/>
      <c r="E79" s="65"/>
      <c r="F79" s="65"/>
      <c r="G79" s="65"/>
      <c r="H79" s="66">
        <f t="shared" si="45"/>
        <v>0</v>
      </c>
      <c r="I79" s="67"/>
      <c r="J79" s="64">
        <f t="shared" si="46"/>
        <v>0</v>
      </c>
      <c r="K79" s="65"/>
      <c r="L79" s="65"/>
      <c r="M79" s="65"/>
      <c r="N79" s="65"/>
      <c r="O79" s="66">
        <f t="shared" si="47"/>
        <v>0</v>
      </c>
      <c r="P79" s="67"/>
      <c r="Q79" s="64">
        <f t="shared" si="32"/>
        <v>0</v>
      </c>
      <c r="R79" s="78"/>
      <c r="S79" s="65"/>
      <c r="T79" s="65"/>
      <c r="U79" s="65"/>
      <c r="V79" s="66">
        <f t="shared" si="43"/>
        <v>0</v>
      </c>
      <c r="W79" s="71"/>
      <c r="X79" s="64">
        <f t="shared" si="33"/>
        <v>0</v>
      </c>
      <c r="Y79" s="65"/>
      <c r="Z79" s="65"/>
      <c r="AA79" s="65"/>
      <c r="AB79" s="65"/>
      <c r="AC79" s="66">
        <f t="shared" si="40"/>
        <v>0</v>
      </c>
      <c r="AD79" s="67"/>
      <c r="AE79" s="64">
        <f t="shared" si="34"/>
        <v>0</v>
      </c>
      <c r="AF79" s="65"/>
      <c r="AG79" s="65"/>
      <c r="AH79" s="65"/>
      <c r="AI79" s="65">
        <v>11.52</v>
      </c>
      <c r="AJ79" s="66">
        <f t="shared" si="41"/>
        <v>11.52</v>
      </c>
      <c r="AK79" s="67">
        <v>11.52</v>
      </c>
      <c r="AL79" s="55">
        <f t="shared" si="48"/>
        <v>11.52</v>
      </c>
    </row>
    <row r="80" spans="1:38" ht="23.25" customHeight="1" x14ac:dyDescent="0.3">
      <c r="A80" s="35" t="s">
        <v>123</v>
      </c>
      <c r="B80" s="45" t="s">
        <v>124</v>
      </c>
      <c r="C80" s="64"/>
      <c r="D80" s="65"/>
      <c r="E80" s="65"/>
      <c r="F80" s="65"/>
      <c r="G80" s="65"/>
      <c r="H80" s="66">
        <f t="shared" ref="H80:H85" si="49">SUM(D80:G80)</f>
        <v>0</v>
      </c>
      <c r="I80" s="67"/>
      <c r="J80" s="64">
        <f t="shared" si="46"/>
        <v>0</v>
      </c>
      <c r="K80" s="65"/>
      <c r="L80" s="65"/>
      <c r="M80" s="65"/>
      <c r="N80" s="65"/>
      <c r="O80" s="66">
        <f t="shared" si="47"/>
        <v>0</v>
      </c>
      <c r="P80" s="67"/>
      <c r="Q80" s="64">
        <f t="shared" si="32"/>
        <v>0</v>
      </c>
      <c r="R80" s="78"/>
      <c r="S80" s="65"/>
      <c r="T80" s="65"/>
      <c r="U80" s="65"/>
      <c r="V80" s="66">
        <f t="shared" si="43"/>
        <v>0</v>
      </c>
      <c r="W80" s="71"/>
      <c r="X80" s="64">
        <f t="shared" si="33"/>
        <v>0</v>
      </c>
      <c r="Y80" s="65"/>
      <c r="Z80" s="65"/>
      <c r="AA80" s="65"/>
      <c r="AB80" s="65"/>
      <c r="AC80" s="66">
        <f t="shared" si="40"/>
        <v>0</v>
      </c>
      <c r="AD80" s="67"/>
      <c r="AE80" s="64">
        <f t="shared" si="34"/>
        <v>0</v>
      </c>
      <c r="AF80" s="65"/>
      <c r="AG80" s="65"/>
      <c r="AH80" s="65"/>
      <c r="AI80" s="65">
        <v>205</v>
      </c>
      <c r="AJ80" s="66">
        <f t="shared" si="41"/>
        <v>205</v>
      </c>
      <c r="AK80" s="67">
        <v>205</v>
      </c>
      <c r="AL80" s="55">
        <f t="shared" si="48"/>
        <v>205</v>
      </c>
    </row>
    <row r="81" spans="1:38" ht="46.8" customHeight="1" x14ac:dyDescent="0.3">
      <c r="A81" s="35" t="s">
        <v>299</v>
      </c>
      <c r="B81" s="36" t="s">
        <v>303</v>
      </c>
      <c r="C81" s="64"/>
      <c r="D81" s="65"/>
      <c r="E81" s="65"/>
      <c r="F81" s="65"/>
      <c r="G81" s="65"/>
      <c r="H81" s="66"/>
      <c r="I81" s="67"/>
      <c r="J81" s="64">
        <f t="shared" si="46"/>
        <v>0</v>
      </c>
      <c r="K81" s="65">
        <v>200</v>
      </c>
      <c r="L81" s="65"/>
      <c r="M81" s="65"/>
      <c r="N81" s="65"/>
      <c r="O81" s="66">
        <f t="shared" si="47"/>
        <v>200</v>
      </c>
      <c r="P81" s="67">
        <v>200</v>
      </c>
      <c r="Q81" s="64"/>
      <c r="R81" s="78"/>
      <c r="S81" s="65"/>
      <c r="T81" s="65"/>
      <c r="U81" s="65"/>
      <c r="V81" s="66">
        <f t="shared" si="43"/>
        <v>0</v>
      </c>
      <c r="W81" s="71"/>
      <c r="X81" s="64"/>
      <c r="Y81" s="65"/>
      <c r="Z81" s="65"/>
      <c r="AA81" s="65"/>
      <c r="AB81" s="65"/>
      <c r="AC81" s="66">
        <f t="shared" si="40"/>
        <v>0</v>
      </c>
      <c r="AD81" s="67"/>
      <c r="AE81" s="64"/>
      <c r="AF81" s="65"/>
      <c r="AG81" s="65"/>
      <c r="AH81" s="65"/>
      <c r="AI81" s="65"/>
      <c r="AJ81" s="66"/>
      <c r="AK81" s="67"/>
      <c r="AL81" s="55">
        <f t="shared" si="48"/>
        <v>200</v>
      </c>
    </row>
    <row r="82" spans="1:38" ht="31.8" customHeight="1" x14ac:dyDescent="0.3">
      <c r="A82" s="35" t="s">
        <v>300</v>
      </c>
      <c r="B82" s="187" t="s">
        <v>302</v>
      </c>
      <c r="C82" s="64"/>
      <c r="D82" s="65"/>
      <c r="E82" s="65"/>
      <c r="F82" s="65"/>
      <c r="G82" s="65">
        <v>20.25</v>
      </c>
      <c r="H82" s="66">
        <f t="shared" si="49"/>
        <v>20.25</v>
      </c>
      <c r="I82" s="67">
        <v>20.25</v>
      </c>
      <c r="J82" s="64"/>
      <c r="K82" s="65"/>
      <c r="L82" s="65"/>
      <c r="M82" s="65"/>
      <c r="N82" s="65"/>
      <c r="O82" s="66"/>
      <c r="P82" s="67"/>
      <c r="Q82" s="64"/>
      <c r="R82" s="78"/>
      <c r="S82" s="65"/>
      <c r="T82" s="65"/>
      <c r="U82" s="65"/>
      <c r="V82" s="66">
        <f t="shared" si="43"/>
        <v>0</v>
      </c>
      <c r="W82" s="71"/>
      <c r="X82" s="64"/>
      <c r="Y82" s="65"/>
      <c r="Z82" s="65"/>
      <c r="AA82" s="65"/>
      <c r="AB82" s="65"/>
      <c r="AC82" s="66">
        <f t="shared" si="40"/>
        <v>0</v>
      </c>
      <c r="AD82" s="67"/>
      <c r="AE82" s="64"/>
      <c r="AF82" s="65"/>
      <c r="AG82" s="65"/>
      <c r="AH82" s="65"/>
      <c r="AI82" s="65"/>
      <c r="AJ82" s="66"/>
      <c r="AK82" s="67"/>
      <c r="AL82" s="55">
        <f t="shared" si="48"/>
        <v>20.25</v>
      </c>
    </row>
    <row r="83" spans="1:38" ht="45.6" customHeight="1" x14ac:dyDescent="0.3">
      <c r="A83" s="35" t="s">
        <v>308</v>
      </c>
      <c r="B83" s="43" t="s">
        <v>295</v>
      </c>
      <c r="C83" s="64"/>
      <c r="D83" s="65"/>
      <c r="E83" s="65"/>
      <c r="F83" s="65"/>
      <c r="G83" s="65"/>
      <c r="H83" s="66">
        <f t="shared" si="49"/>
        <v>0</v>
      </c>
      <c r="I83" s="67"/>
      <c r="J83" s="64"/>
      <c r="K83" s="65"/>
      <c r="L83" s="65"/>
      <c r="M83" s="65"/>
      <c r="N83" s="65"/>
      <c r="O83" s="66">
        <f t="shared" si="47"/>
        <v>0</v>
      </c>
      <c r="P83" s="67"/>
      <c r="Q83" s="64"/>
      <c r="R83" s="78"/>
      <c r="S83" s="65"/>
      <c r="T83" s="65">
        <v>411.3</v>
      </c>
      <c r="U83" s="65"/>
      <c r="V83" s="66">
        <f t="shared" si="43"/>
        <v>411.3</v>
      </c>
      <c r="W83" s="71">
        <v>411.3</v>
      </c>
      <c r="X83" s="64"/>
      <c r="Y83" s="65"/>
      <c r="Z83" s="65"/>
      <c r="AA83" s="65"/>
      <c r="AB83" s="65"/>
      <c r="AC83" s="66">
        <f t="shared" si="40"/>
        <v>0</v>
      </c>
      <c r="AD83" s="67"/>
      <c r="AE83" s="64"/>
      <c r="AF83" s="65"/>
      <c r="AG83" s="65"/>
      <c r="AH83" s="65"/>
      <c r="AI83" s="65"/>
      <c r="AJ83" s="66"/>
      <c r="AK83" s="67"/>
      <c r="AL83" s="55">
        <f t="shared" si="48"/>
        <v>411.3</v>
      </c>
    </row>
    <row r="84" spans="1:38" ht="45.6" customHeight="1" x14ac:dyDescent="0.3">
      <c r="A84" s="35" t="s">
        <v>309</v>
      </c>
      <c r="B84" s="188" t="s">
        <v>301</v>
      </c>
      <c r="C84" s="64"/>
      <c r="D84" s="65"/>
      <c r="E84" s="65"/>
      <c r="F84" s="65"/>
      <c r="G84" s="65"/>
      <c r="H84" s="66">
        <f t="shared" si="49"/>
        <v>0</v>
      </c>
      <c r="I84" s="67"/>
      <c r="J84" s="64"/>
      <c r="K84" s="65"/>
      <c r="L84" s="65"/>
      <c r="M84" s="65">
        <v>410</v>
      </c>
      <c r="N84" s="65"/>
      <c r="O84" s="66">
        <f t="shared" si="47"/>
        <v>410</v>
      </c>
      <c r="P84" s="67">
        <v>410</v>
      </c>
      <c r="Q84" s="64"/>
      <c r="R84" s="78"/>
      <c r="S84" s="65"/>
      <c r="T84" s="65"/>
      <c r="U84" s="65"/>
      <c r="V84" s="66">
        <f t="shared" si="43"/>
        <v>0</v>
      </c>
      <c r="W84" s="71"/>
      <c r="X84" s="64"/>
      <c r="Y84" s="65"/>
      <c r="Z84" s="65"/>
      <c r="AA84" s="65"/>
      <c r="AB84" s="65"/>
      <c r="AC84" s="66">
        <f t="shared" si="40"/>
        <v>0</v>
      </c>
      <c r="AD84" s="67"/>
      <c r="AE84" s="64"/>
      <c r="AF84" s="65"/>
      <c r="AG84" s="65"/>
      <c r="AH84" s="65"/>
      <c r="AI84" s="65"/>
      <c r="AJ84" s="66"/>
      <c r="AK84" s="67"/>
      <c r="AL84" s="55">
        <f t="shared" si="48"/>
        <v>410</v>
      </c>
    </row>
    <row r="85" spans="1:38" ht="28.8" customHeight="1" x14ac:dyDescent="0.3">
      <c r="A85" s="35" t="s">
        <v>319</v>
      </c>
      <c r="B85" s="188" t="s">
        <v>320</v>
      </c>
      <c r="C85" s="64"/>
      <c r="D85" s="65"/>
      <c r="E85" s="65"/>
      <c r="F85" s="65"/>
      <c r="G85" s="65">
        <v>10.1</v>
      </c>
      <c r="H85" s="66">
        <f t="shared" si="49"/>
        <v>10.1</v>
      </c>
      <c r="I85" s="67">
        <v>10.1</v>
      </c>
      <c r="J85" s="64"/>
      <c r="K85" s="65"/>
      <c r="L85" s="65"/>
      <c r="M85" s="65"/>
      <c r="N85" s="65"/>
      <c r="O85" s="66">
        <f t="shared" si="47"/>
        <v>0</v>
      </c>
      <c r="P85" s="67"/>
      <c r="Q85" s="64"/>
      <c r="R85" s="78"/>
      <c r="S85" s="65"/>
      <c r="T85" s="65"/>
      <c r="U85" s="65"/>
      <c r="V85" s="66">
        <f t="shared" si="43"/>
        <v>0</v>
      </c>
      <c r="W85" s="71"/>
      <c r="X85" s="64"/>
      <c r="Y85" s="65"/>
      <c r="Z85" s="65"/>
      <c r="AA85" s="65"/>
      <c r="AB85" s="65"/>
      <c r="AC85" s="66">
        <f t="shared" si="40"/>
        <v>0</v>
      </c>
      <c r="AD85" s="67"/>
      <c r="AE85" s="64"/>
      <c r="AF85" s="65"/>
      <c r="AG85" s="65"/>
      <c r="AH85" s="65"/>
      <c r="AI85" s="65"/>
      <c r="AJ85" s="66"/>
      <c r="AK85" s="67"/>
      <c r="AL85" s="55">
        <f t="shared" si="48"/>
        <v>10.1</v>
      </c>
    </row>
    <row r="86" spans="1:38" ht="28.8" customHeight="1" x14ac:dyDescent="0.3">
      <c r="A86" s="35" t="s">
        <v>321</v>
      </c>
      <c r="B86" s="188" t="s">
        <v>322</v>
      </c>
      <c r="C86" s="64"/>
      <c r="D86" s="65"/>
      <c r="E86" s="65"/>
      <c r="F86" s="65"/>
      <c r="G86" s="65"/>
      <c r="H86" s="66"/>
      <c r="I86" s="67"/>
      <c r="J86" s="64"/>
      <c r="K86" s="65"/>
      <c r="L86" s="65">
        <v>66</v>
      </c>
      <c r="M86" s="65"/>
      <c r="N86" s="65"/>
      <c r="O86" s="66">
        <f t="shared" si="47"/>
        <v>66</v>
      </c>
      <c r="P86" s="67">
        <v>66</v>
      </c>
      <c r="Q86" s="64"/>
      <c r="R86" s="78"/>
      <c r="S86" s="65"/>
      <c r="T86" s="65"/>
      <c r="U86" s="65"/>
      <c r="V86" s="66">
        <f t="shared" si="43"/>
        <v>0</v>
      </c>
      <c r="W86" s="71"/>
      <c r="X86" s="64"/>
      <c r="Y86" s="65"/>
      <c r="Z86" s="65"/>
      <c r="AA86" s="65"/>
      <c r="AB86" s="65"/>
      <c r="AC86" s="66">
        <f t="shared" si="40"/>
        <v>0</v>
      </c>
      <c r="AD86" s="67"/>
      <c r="AE86" s="64"/>
      <c r="AF86" s="65"/>
      <c r="AG86" s="65"/>
      <c r="AH86" s="65"/>
      <c r="AI86" s="65"/>
      <c r="AJ86" s="66"/>
      <c r="AK86" s="67"/>
      <c r="AL86" s="55">
        <f t="shared" si="48"/>
        <v>66</v>
      </c>
    </row>
    <row r="87" spans="1:38" ht="28.8" customHeight="1" x14ac:dyDescent="0.3">
      <c r="A87" s="104" t="s">
        <v>340</v>
      </c>
      <c r="B87" s="174" t="s">
        <v>334</v>
      </c>
      <c r="C87" s="64"/>
      <c r="D87" s="65"/>
      <c r="E87" s="65"/>
      <c r="F87" s="65"/>
      <c r="G87" s="65"/>
      <c r="H87" s="66"/>
      <c r="I87" s="67"/>
      <c r="J87" s="64"/>
      <c r="K87" s="65"/>
      <c r="L87" s="65"/>
      <c r="M87" s="65"/>
      <c r="N87" s="65"/>
      <c r="O87" s="66">
        <f t="shared" si="47"/>
        <v>0</v>
      </c>
      <c r="P87" s="67"/>
      <c r="Q87" s="64"/>
      <c r="R87" s="78"/>
      <c r="S87" s="65"/>
      <c r="T87" s="65"/>
      <c r="U87" s="65"/>
      <c r="V87" s="66">
        <f t="shared" si="43"/>
        <v>0</v>
      </c>
      <c r="W87" s="71"/>
      <c r="X87" s="64"/>
      <c r="Y87" s="65"/>
      <c r="Z87" s="120">
        <v>406</v>
      </c>
      <c r="AA87" s="65"/>
      <c r="AB87" s="65"/>
      <c r="AC87" s="121">
        <f t="shared" si="40"/>
        <v>406</v>
      </c>
      <c r="AD87" s="122">
        <v>406</v>
      </c>
      <c r="AE87" s="64"/>
      <c r="AF87" s="65"/>
      <c r="AG87" s="65"/>
      <c r="AH87" s="65"/>
      <c r="AI87" s="65"/>
      <c r="AJ87" s="66"/>
      <c r="AK87" s="67"/>
      <c r="AL87" s="185">
        <f t="shared" si="48"/>
        <v>406</v>
      </c>
    </row>
    <row r="88" spans="1:38" ht="28.8" customHeight="1" x14ac:dyDescent="0.3">
      <c r="A88" s="104" t="s">
        <v>341</v>
      </c>
      <c r="B88" s="174" t="s">
        <v>335</v>
      </c>
      <c r="C88" s="64"/>
      <c r="D88" s="65"/>
      <c r="E88" s="65"/>
      <c r="F88" s="65"/>
      <c r="G88" s="65"/>
      <c r="H88" s="66"/>
      <c r="I88" s="67"/>
      <c r="J88" s="64"/>
      <c r="K88" s="65"/>
      <c r="L88" s="65"/>
      <c r="M88" s="120">
        <v>25</v>
      </c>
      <c r="N88" s="65"/>
      <c r="O88" s="121">
        <f t="shared" si="47"/>
        <v>25</v>
      </c>
      <c r="P88" s="122">
        <v>25</v>
      </c>
      <c r="Q88" s="64"/>
      <c r="R88" s="78"/>
      <c r="S88" s="65"/>
      <c r="T88" s="65"/>
      <c r="U88" s="65"/>
      <c r="V88" s="66">
        <f t="shared" si="43"/>
        <v>0</v>
      </c>
      <c r="W88" s="71"/>
      <c r="X88" s="64"/>
      <c r="Y88" s="65"/>
      <c r="Z88" s="120"/>
      <c r="AA88" s="65"/>
      <c r="AB88" s="65"/>
      <c r="AC88" s="66">
        <f t="shared" si="40"/>
        <v>0</v>
      </c>
      <c r="AD88" s="67"/>
      <c r="AE88" s="64"/>
      <c r="AF88" s="65"/>
      <c r="AG88" s="65"/>
      <c r="AH88" s="65"/>
      <c r="AI88" s="65"/>
      <c r="AJ88" s="66"/>
      <c r="AK88" s="67"/>
      <c r="AL88" s="185">
        <f t="shared" si="48"/>
        <v>25</v>
      </c>
    </row>
    <row r="89" spans="1:38" x14ac:dyDescent="0.3">
      <c r="A89" s="79" t="s">
        <v>125</v>
      </c>
      <c r="B89" s="80" t="s">
        <v>126</v>
      </c>
      <c r="C89" s="81"/>
      <c r="D89" s="68">
        <f>SUM(D90:D116)</f>
        <v>9.4</v>
      </c>
      <c r="E89" s="68">
        <f t="shared" ref="E89:AL89" si="50">SUM(E90:E116)</f>
        <v>16.5</v>
      </c>
      <c r="F89" s="68">
        <f t="shared" si="50"/>
        <v>9.1</v>
      </c>
      <c r="G89" s="68">
        <f t="shared" si="50"/>
        <v>74.110000000000014</v>
      </c>
      <c r="H89" s="69">
        <f t="shared" si="50"/>
        <v>109.11</v>
      </c>
      <c r="I89" s="68">
        <f t="shared" si="50"/>
        <v>109.11000000000001</v>
      </c>
      <c r="J89" s="81">
        <f t="shared" si="50"/>
        <v>0</v>
      </c>
      <c r="K89" s="68">
        <f t="shared" si="50"/>
        <v>43.17</v>
      </c>
      <c r="L89" s="68">
        <f t="shared" si="50"/>
        <v>67.52</v>
      </c>
      <c r="M89" s="68">
        <f t="shared" si="50"/>
        <v>170.77</v>
      </c>
      <c r="N89" s="68">
        <f t="shared" si="50"/>
        <v>17.77</v>
      </c>
      <c r="O89" s="69">
        <f t="shared" si="50"/>
        <v>299.23</v>
      </c>
      <c r="P89" s="68">
        <f t="shared" si="50"/>
        <v>299.23</v>
      </c>
      <c r="Q89" s="81">
        <f t="shared" si="50"/>
        <v>0</v>
      </c>
      <c r="R89" s="70">
        <f t="shared" si="50"/>
        <v>47.46</v>
      </c>
      <c r="S89" s="68">
        <f t="shared" si="50"/>
        <v>56.660000000000004</v>
      </c>
      <c r="T89" s="68">
        <f t="shared" si="50"/>
        <v>50.2</v>
      </c>
      <c r="U89" s="68">
        <f t="shared" si="50"/>
        <v>42.21</v>
      </c>
      <c r="V89" s="69">
        <f t="shared" si="50"/>
        <v>196.52999999999997</v>
      </c>
      <c r="W89" s="82">
        <f t="shared" si="50"/>
        <v>196.52999999999997</v>
      </c>
      <c r="X89" s="81">
        <f t="shared" si="50"/>
        <v>0</v>
      </c>
      <c r="Y89" s="68">
        <f t="shared" si="50"/>
        <v>19.72</v>
      </c>
      <c r="Z89" s="68">
        <f t="shared" si="50"/>
        <v>41.82</v>
      </c>
      <c r="AA89" s="68">
        <f t="shared" si="50"/>
        <v>88.82</v>
      </c>
      <c r="AB89" s="68">
        <f t="shared" si="50"/>
        <v>24.82</v>
      </c>
      <c r="AC89" s="69">
        <f t="shared" si="50"/>
        <v>175.18</v>
      </c>
      <c r="AD89" s="68">
        <f t="shared" si="50"/>
        <v>175.18</v>
      </c>
      <c r="AE89" s="81">
        <f t="shared" si="50"/>
        <v>0</v>
      </c>
      <c r="AF89" s="68">
        <f t="shared" si="50"/>
        <v>30.9</v>
      </c>
      <c r="AG89" s="68">
        <f t="shared" si="50"/>
        <v>37.799999999999997</v>
      </c>
      <c r="AH89" s="68">
        <f t="shared" si="50"/>
        <v>108.8</v>
      </c>
      <c r="AI89" s="68">
        <f t="shared" si="50"/>
        <v>37.299999999999997</v>
      </c>
      <c r="AJ89" s="69">
        <f t="shared" si="50"/>
        <v>214.8</v>
      </c>
      <c r="AK89" s="68">
        <f t="shared" si="50"/>
        <v>214.8</v>
      </c>
      <c r="AL89" s="81">
        <f t="shared" si="50"/>
        <v>994.85</v>
      </c>
    </row>
    <row r="90" spans="1:38" x14ac:dyDescent="0.3">
      <c r="A90" s="83" t="s">
        <v>127</v>
      </c>
      <c r="B90" s="84" t="s">
        <v>128</v>
      </c>
      <c r="C90" s="81"/>
      <c r="D90" s="65"/>
      <c r="E90" s="65"/>
      <c r="F90" s="65"/>
      <c r="G90" s="65">
        <v>18.61</v>
      </c>
      <c r="H90" s="66">
        <f t="shared" ref="H90:H108" si="51">SUM(D90:G90)</f>
        <v>18.61</v>
      </c>
      <c r="I90" s="67">
        <v>18.61</v>
      </c>
      <c r="J90" s="64">
        <f t="shared" ref="J90:J116" si="52">C90+H90-I90</f>
        <v>0</v>
      </c>
      <c r="K90" s="65">
        <v>3</v>
      </c>
      <c r="L90" s="65">
        <v>3</v>
      </c>
      <c r="M90" s="65">
        <v>3</v>
      </c>
      <c r="N90" s="65">
        <v>3</v>
      </c>
      <c r="O90" s="66">
        <f t="shared" ref="O90:O116" si="53">SUM(K90:N90)</f>
        <v>12</v>
      </c>
      <c r="P90" s="67">
        <v>12</v>
      </c>
      <c r="Q90" s="64">
        <f t="shared" si="32"/>
        <v>0</v>
      </c>
      <c r="R90" s="85">
        <f>[2]nuotekos!R39</f>
        <v>2</v>
      </c>
      <c r="S90" s="86">
        <v>4</v>
      </c>
      <c r="T90" s="86">
        <v>4</v>
      </c>
      <c r="U90" s="86">
        <f>[2]nuotekos!U39</f>
        <v>2</v>
      </c>
      <c r="V90" s="66">
        <f>SUM(R90:U90)</f>
        <v>12</v>
      </c>
      <c r="W90" s="66">
        <v>12</v>
      </c>
      <c r="X90" s="64">
        <f t="shared" si="33"/>
        <v>0</v>
      </c>
      <c r="Y90" s="65">
        <v>2.5</v>
      </c>
      <c r="Z90" s="65">
        <v>3</v>
      </c>
      <c r="AA90" s="65">
        <v>5</v>
      </c>
      <c r="AB90" s="65">
        <v>2.5</v>
      </c>
      <c r="AC90" s="66">
        <f t="shared" ref="AC90:AC116" si="54">SUM(Y90:AB90)</f>
        <v>13</v>
      </c>
      <c r="AD90" s="67">
        <v>13</v>
      </c>
      <c r="AE90" s="64">
        <f t="shared" si="34"/>
        <v>0</v>
      </c>
      <c r="AF90" s="86">
        <v>2.5</v>
      </c>
      <c r="AG90" s="86">
        <v>3</v>
      </c>
      <c r="AH90" s="86">
        <v>5</v>
      </c>
      <c r="AI90" s="86">
        <v>2.5</v>
      </c>
      <c r="AJ90" s="66">
        <f>SUM(AF90:AI90)</f>
        <v>13</v>
      </c>
      <c r="AK90" s="67">
        <v>13</v>
      </c>
      <c r="AL90" s="74">
        <f t="shared" si="29"/>
        <v>68.61</v>
      </c>
    </row>
    <row r="91" spans="1:38" x14ac:dyDescent="0.3">
      <c r="A91" s="83" t="s">
        <v>129</v>
      </c>
      <c r="B91" s="84" t="s">
        <v>130</v>
      </c>
      <c r="C91" s="81"/>
      <c r="D91" s="65">
        <f>[2]nuotekos!D40</f>
        <v>0</v>
      </c>
      <c r="E91" s="65"/>
      <c r="F91" s="65"/>
      <c r="G91" s="65">
        <f>[2]nuotekos!G40</f>
        <v>0</v>
      </c>
      <c r="H91" s="66">
        <f t="shared" si="51"/>
        <v>0</v>
      </c>
      <c r="I91" s="67">
        <v>0</v>
      </c>
      <c r="J91" s="64">
        <f t="shared" si="52"/>
        <v>0</v>
      </c>
      <c r="K91" s="65">
        <f>[2]nuotekos!K40</f>
        <v>0</v>
      </c>
      <c r="L91" s="65">
        <f>[2]nuotekos!L40</f>
        <v>1</v>
      </c>
      <c r="M91" s="65">
        <f>[2]nuotekos!M40</f>
        <v>0</v>
      </c>
      <c r="N91" s="65">
        <f>[2]nuotekos!N40</f>
        <v>0</v>
      </c>
      <c r="O91" s="66">
        <f t="shared" si="53"/>
        <v>1</v>
      </c>
      <c r="P91" s="67">
        <v>1</v>
      </c>
      <c r="Q91" s="64">
        <f t="shared" si="32"/>
        <v>0</v>
      </c>
      <c r="R91" s="85">
        <f>[2]nuotekos!R40</f>
        <v>0</v>
      </c>
      <c r="S91" s="86">
        <f>[2]nuotekos!S40</f>
        <v>2.5</v>
      </c>
      <c r="T91" s="86">
        <f>[2]nuotekos!T40</f>
        <v>0</v>
      </c>
      <c r="U91" s="86">
        <f>[2]nuotekos!U40</f>
        <v>0</v>
      </c>
      <c r="V91" s="66">
        <f t="shared" ref="V91:V116" si="55">SUM(R91:U91)</f>
        <v>2.5</v>
      </c>
      <c r="W91" s="66">
        <v>2.5</v>
      </c>
      <c r="X91" s="64">
        <f t="shared" si="33"/>
        <v>0</v>
      </c>
      <c r="Y91" s="65"/>
      <c r="Z91" s="65">
        <v>1</v>
      </c>
      <c r="AA91" s="65"/>
      <c r="AB91" s="65">
        <v>1</v>
      </c>
      <c r="AC91" s="66">
        <f t="shared" si="54"/>
        <v>2</v>
      </c>
      <c r="AD91" s="67">
        <v>2</v>
      </c>
      <c r="AE91" s="64">
        <f t="shared" si="34"/>
        <v>0</v>
      </c>
      <c r="AF91" s="86"/>
      <c r="AG91" s="86">
        <v>1</v>
      </c>
      <c r="AH91" s="86"/>
      <c r="AI91" s="86">
        <v>1</v>
      </c>
      <c r="AJ91" s="66">
        <f t="shared" ref="AJ91:AJ116" si="56">SUM(AF91:AI91)</f>
        <v>2</v>
      </c>
      <c r="AK91" s="67">
        <v>2</v>
      </c>
      <c r="AL91" s="74">
        <f t="shared" si="29"/>
        <v>7.5</v>
      </c>
    </row>
    <row r="92" spans="1:38" x14ac:dyDescent="0.3">
      <c r="A92" s="83" t="s">
        <v>131</v>
      </c>
      <c r="B92" s="84" t="s">
        <v>132</v>
      </c>
      <c r="C92" s="81"/>
      <c r="D92" s="65">
        <f>[2]nuotekos!D42</f>
        <v>0</v>
      </c>
      <c r="E92" s="65">
        <f>[2]nuotekos!E42</f>
        <v>0</v>
      </c>
      <c r="F92" s="65"/>
      <c r="G92" s="65">
        <v>1.8</v>
      </c>
      <c r="H92" s="66">
        <f t="shared" si="51"/>
        <v>1.8</v>
      </c>
      <c r="I92" s="67">
        <v>1.8</v>
      </c>
      <c r="J92" s="64">
        <f t="shared" si="52"/>
        <v>0</v>
      </c>
      <c r="K92" s="65">
        <v>3</v>
      </c>
      <c r="L92" s="65">
        <v>1</v>
      </c>
      <c r="M92" s="65">
        <v>1</v>
      </c>
      <c r="N92" s="65">
        <v>1</v>
      </c>
      <c r="O92" s="66">
        <f t="shared" si="53"/>
        <v>6</v>
      </c>
      <c r="P92" s="67">
        <v>6</v>
      </c>
      <c r="Q92" s="64">
        <f t="shared" si="32"/>
        <v>0</v>
      </c>
      <c r="R92" s="85">
        <f>[2]nuotekos!R42</f>
        <v>0</v>
      </c>
      <c r="S92" s="86">
        <f>[2]nuotekos!S42</f>
        <v>0</v>
      </c>
      <c r="T92" s="86">
        <v>5</v>
      </c>
      <c r="U92" s="86">
        <f>[2]nuotekos!U42</f>
        <v>0</v>
      </c>
      <c r="V92" s="66">
        <f t="shared" si="55"/>
        <v>5</v>
      </c>
      <c r="W92" s="66">
        <v>5</v>
      </c>
      <c r="X92" s="64">
        <f t="shared" si="33"/>
        <v>0</v>
      </c>
      <c r="Y92" s="65"/>
      <c r="Z92" s="65"/>
      <c r="AA92" s="65">
        <v>5</v>
      </c>
      <c r="AB92" s="65"/>
      <c r="AC92" s="66">
        <f t="shared" si="54"/>
        <v>5</v>
      </c>
      <c r="AD92" s="67">
        <v>5</v>
      </c>
      <c r="AE92" s="64">
        <f t="shared" si="34"/>
        <v>0</v>
      </c>
      <c r="AF92" s="86"/>
      <c r="AG92" s="86"/>
      <c r="AH92" s="86">
        <v>5</v>
      </c>
      <c r="AI92" s="86"/>
      <c r="AJ92" s="66">
        <f t="shared" si="56"/>
        <v>5</v>
      </c>
      <c r="AK92" s="67">
        <v>5</v>
      </c>
      <c r="AL92" s="74">
        <f t="shared" si="29"/>
        <v>22.8</v>
      </c>
    </row>
    <row r="93" spans="1:38" ht="27.6" x14ac:dyDescent="0.3">
      <c r="A93" s="83" t="s">
        <v>133</v>
      </c>
      <c r="B93" s="46" t="s">
        <v>134</v>
      </c>
      <c r="C93" s="81"/>
      <c r="D93" s="65"/>
      <c r="E93" s="65"/>
      <c r="F93" s="65"/>
      <c r="G93" s="65"/>
      <c r="H93" s="66">
        <f t="shared" si="51"/>
        <v>0</v>
      </c>
      <c r="I93" s="67">
        <v>0</v>
      </c>
      <c r="J93" s="64">
        <f t="shared" si="52"/>
        <v>0</v>
      </c>
      <c r="K93" s="65">
        <f>[2]vandens!K31</f>
        <v>1.4</v>
      </c>
      <c r="L93" s="65">
        <v>1</v>
      </c>
      <c r="M93" s="65">
        <f>[2]vandens!M31</f>
        <v>1</v>
      </c>
      <c r="N93" s="65">
        <f>[2]vandens!N31</f>
        <v>1</v>
      </c>
      <c r="O93" s="66">
        <f t="shared" si="53"/>
        <v>4.4000000000000004</v>
      </c>
      <c r="P93" s="67">
        <v>4.4000000000000004</v>
      </c>
      <c r="Q93" s="64">
        <f t="shared" si="32"/>
        <v>0</v>
      </c>
      <c r="R93" s="78">
        <v>1</v>
      </c>
      <c r="S93" s="65">
        <f>[2]vandens!S31</f>
        <v>1</v>
      </c>
      <c r="T93" s="65">
        <f>[2]vandens!T31</f>
        <v>1</v>
      </c>
      <c r="U93" s="65">
        <f>[2]vandens!U31</f>
        <v>1</v>
      </c>
      <c r="V93" s="66">
        <f t="shared" si="55"/>
        <v>4</v>
      </c>
      <c r="W93" s="66">
        <v>4</v>
      </c>
      <c r="X93" s="64">
        <f t="shared" si="33"/>
        <v>0</v>
      </c>
      <c r="Y93" s="65">
        <v>3.9</v>
      </c>
      <c r="Z93" s="65">
        <v>2.5</v>
      </c>
      <c r="AA93" s="65">
        <v>3.5</v>
      </c>
      <c r="AB93" s="65">
        <v>2.5</v>
      </c>
      <c r="AC93" s="66">
        <f t="shared" si="54"/>
        <v>12.4</v>
      </c>
      <c r="AD93" s="67">
        <v>12.4</v>
      </c>
      <c r="AE93" s="64">
        <f t="shared" si="34"/>
        <v>0</v>
      </c>
      <c r="AF93" s="65">
        <v>2.5</v>
      </c>
      <c r="AG93" s="65">
        <v>3.9</v>
      </c>
      <c r="AH93" s="65">
        <v>2.5</v>
      </c>
      <c r="AI93" s="65">
        <v>3.5</v>
      </c>
      <c r="AJ93" s="66">
        <f t="shared" si="56"/>
        <v>12.4</v>
      </c>
      <c r="AK93" s="67">
        <v>12.4</v>
      </c>
      <c r="AL93" s="74">
        <f t="shared" si="29"/>
        <v>33.200000000000003</v>
      </c>
    </row>
    <row r="94" spans="1:38" x14ac:dyDescent="0.3">
      <c r="A94" s="83" t="s">
        <v>135</v>
      </c>
      <c r="B94" s="84" t="s">
        <v>136</v>
      </c>
      <c r="C94" s="81"/>
      <c r="D94" s="65"/>
      <c r="E94" s="65"/>
      <c r="F94" s="65"/>
      <c r="G94" s="65">
        <v>2.8</v>
      </c>
      <c r="H94" s="66">
        <f t="shared" si="51"/>
        <v>2.8</v>
      </c>
      <c r="I94" s="67">
        <v>2.8</v>
      </c>
      <c r="J94" s="64">
        <f t="shared" si="52"/>
        <v>0</v>
      </c>
      <c r="K94" s="65"/>
      <c r="L94" s="65">
        <f>[2]vandens!L32</f>
        <v>2.8</v>
      </c>
      <c r="M94" s="65">
        <f>[2]vandens!M32</f>
        <v>0</v>
      </c>
      <c r="N94" s="65">
        <f>[2]vandens!N32</f>
        <v>1.5</v>
      </c>
      <c r="O94" s="66">
        <f t="shared" si="53"/>
        <v>4.3</v>
      </c>
      <c r="P94" s="67">
        <v>4.3</v>
      </c>
      <c r="Q94" s="64">
        <f t="shared" si="32"/>
        <v>0</v>
      </c>
      <c r="R94" s="78">
        <v>5</v>
      </c>
      <c r="S94" s="65">
        <f>[2]vandens!S32</f>
        <v>3</v>
      </c>
      <c r="T94" s="65">
        <f>[2]vandens!T32</f>
        <v>1.5</v>
      </c>
      <c r="U94" s="65">
        <f>[2]vandens!U32</f>
        <v>0</v>
      </c>
      <c r="V94" s="66">
        <f t="shared" si="55"/>
        <v>9.5</v>
      </c>
      <c r="W94" s="66">
        <v>9.5</v>
      </c>
      <c r="X94" s="64">
        <f t="shared" si="33"/>
        <v>0</v>
      </c>
      <c r="Y94" s="65">
        <v>1</v>
      </c>
      <c r="Z94" s="65">
        <v>4.5</v>
      </c>
      <c r="AA94" s="65">
        <v>1</v>
      </c>
      <c r="AB94" s="65">
        <v>6.5</v>
      </c>
      <c r="AC94" s="66">
        <f t="shared" si="54"/>
        <v>13</v>
      </c>
      <c r="AD94" s="67">
        <v>13</v>
      </c>
      <c r="AE94" s="64">
        <f t="shared" si="34"/>
        <v>0</v>
      </c>
      <c r="AF94" s="65">
        <v>4.5</v>
      </c>
      <c r="AG94" s="65">
        <v>1</v>
      </c>
      <c r="AH94" s="65">
        <v>4.5</v>
      </c>
      <c r="AI94" s="65">
        <v>9</v>
      </c>
      <c r="AJ94" s="66">
        <f t="shared" si="56"/>
        <v>19</v>
      </c>
      <c r="AK94" s="67">
        <v>19</v>
      </c>
      <c r="AL94" s="74">
        <f t="shared" si="29"/>
        <v>48.6</v>
      </c>
    </row>
    <row r="95" spans="1:38" x14ac:dyDescent="0.3">
      <c r="A95" s="83" t="s">
        <v>137</v>
      </c>
      <c r="B95" s="84" t="s">
        <v>138</v>
      </c>
      <c r="C95" s="81"/>
      <c r="D95" s="65">
        <v>0</v>
      </c>
      <c r="E95" s="65">
        <v>0</v>
      </c>
      <c r="F95" s="65">
        <v>0</v>
      </c>
      <c r="G95" s="65">
        <v>0</v>
      </c>
      <c r="H95" s="66">
        <f t="shared" si="51"/>
        <v>0</v>
      </c>
      <c r="I95" s="67">
        <v>0</v>
      </c>
      <c r="J95" s="64">
        <f t="shared" si="52"/>
        <v>0</v>
      </c>
      <c r="K95" s="65">
        <v>0</v>
      </c>
      <c r="L95" s="65">
        <v>0</v>
      </c>
      <c r="M95" s="65">
        <v>0</v>
      </c>
      <c r="N95" s="65">
        <v>0</v>
      </c>
      <c r="O95" s="66">
        <f t="shared" si="53"/>
        <v>0</v>
      </c>
      <c r="P95" s="67">
        <v>0</v>
      </c>
      <c r="Q95" s="64">
        <f t="shared" si="32"/>
        <v>0</v>
      </c>
      <c r="R95" s="78">
        <v>18.559999999999999</v>
      </c>
      <c r="S95" s="65">
        <v>18.559999999999999</v>
      </c>
      <c r="T95" s="65">
        <v>18.559999999999999</v>
      </c>
      <c r="U95" s="65">
        <v>18.57</v>
      </c>
      <c r="V95" s="66">
        <f t="shared" si="55"/>
        <v>74.25</v>
      </c>
      <c r="W95" s="66">
        <v>74.25</v>
      </c>
      <c r="X95" s="64">
        <f t="shared" si="33"/>
        <v>0</v>
      </c>
      <c r="Y95" s="65"/>
      <c r="Z95" s="65"/>
      <c r="AA95" s="65"/>
      <c r="AB95" s="65"/>
      <c r="AC95" s="66">
        <f t="shared" si="54"/>
        <v>0</v>
      </c>
      <c r="AD95" s="67"/>
      <c r="AE95" s="64">
        <f t="shared" si="34"/>
        <v>0</v>
      </c>
      <c r="AF95" s="65"/>
      <c r="AG95" s="65"/>
      <c r="AH95" s="65"/>
      <c r="AI95" s="65"/>
      <c r="AJ95" s="66">
        <f t="shared" si="56"/>
        <v>0</v>
      </c>
      <c r="AK95" s="67"/>
      <c r="AL95" s="74">
        <f t="shared" si="29"/>
        <v>74.25</v>
      </c>
    </row>
    <row r="96" spans="1:38" ht="27.6" x14ac:dyDescent="0.3">
      <c r="A96" s="83" t="s">
        <v>139</v>
      </c>
      <c r="B96" s="46" t="s">
        <v>140</v>
      </c>
      <c r="C96" s="81"/>
      <c r="D96" s="65"/>
      <c r="E96" s="65"/>
      <c r="F96" s="65"/>
      <c r="G96" s="65">
        <v>12</v>
      </c>
      <c r="H96" s="66">
        <f t="shared" si="51"/>
        <v>12</v>
      </c>
      <c r="I96" s="67">
        <v>12</v>
      </c>
      <c r="J96" s="64">
        <f t="shared" si="52"/>
        <v>0</v>
      </c>
      <c r="K96" s="65">
        <v>3</v>
      </c>
      <c r="L96" s="65">
        <v>3</v>
      </c>
      <c r="M96" s="65">
        <v>3</v>
      </c>
      <c r="N96" s="65">
        <v>3</v>
      </c>
      <c r="O96" s="66">
        <f t="shared" si="53"/>
        <v>12</v>
      </c>
      <c r="P96" s="67">
        <v>12</v>
      </c>
      <c r="Q96" s="64">
        <f t="shared" si="32"/>
        <v>0</v>
      </c>
      <c r="R96" s="78">
        <f>[2]nuotekos!R46</f>
        <v>5</v>
      </c>
      <c r="S96" s="65">
        <v>5</v>
      </c>
      <c r="T96" s="65">
        <f>[2]nuotekos!T46</f>
        <v>5</v>
      </c>
      <c r="U96" s="65">
        <v>5</v>
      </c>
      <c r="V96" s="66">
        <f t="shared" si="55"/>
        <v>20</v>
      </c>
      <c r="W96" s="66">
        <v>20</v>
      </c>
      <c r="X96" s="64">
        <f t="shared" si="33"/>
        <v>0</v>
      </c>
      <c r="Y96" s="65">
        <v>5</v>
      </c>
      <c r="Z96" s="65">
        <v>12.5</v>
      </c>
      <c r="AA96" s="65">
        <v>5</v>
      </c>
      <c r="AB96" s="65">
        <v>5</v>
      </c>
      <c r="AC96" s="66">
        <f t="shared" si="54"/>
        <v>27.5</v>
      </c>
      <c r="AD96" s="67">
        <v>27.5</v>
      </c>
      <c r="AE96" s="64">
        <f t="shared" si="34"/>
        <v>0</v>
      </c>
      <c r="AF96" s="65">
        <v>5</v>
      </c>
      <c r="AG96" s="65">
        <v>5</v>
      </c>
      <c r="AH96" s="65">
        <v>12.5</v>
      </c>
      <c r="AI96" s="65">
        <v>5</v>
      </c>
      <c r="AJ96" s="66">
        <f t="shared" si="56"/>
        <v>27.5</v>
      </c>
      <c r="AK96" s="67">
        <v>27.5</v>
      </c>
      <c r="AL96" s="74">
        <f t="shared" si="29"/>
        <v>99</v>
      </c>
    </row>
    <row r="97" spans="1:38" x14ac:dyDescent="0.3">
      <c r="A97" s="83" t="s">
        <v>141</v>
      </c>
      <c r="B97" s="46" t="s">
        <v>142</v>
      </c>
      <c r="C97" s="81"/>
      <c r="D97" s="65"/>
      <c r="E97" s="65"/>
      <c r="F97" s="65"/>
      <c r="G97" s="65">
        <v>15.83</v>
      </c>
      <c r="H97" s="66">
        <f t="shared" si="51"/>
        <v>15.83</v>
      </c>
      <c r="I97" s="67">
        <v>15.83</v>
      </c>
      <c r="J97" s="64">
        <f t="shared" si="52"/>
        <v>0</v>
      </c>
      <c r="K97" s="65">
        <v>10</v>
      </c>
      <c r="L97" s="65">
        <v>3</v>
      </c>
      <c r="M97" s="65">
        <v>1</v>
      </c>
      <c r="N97" s="65">
        <v>1</v>
      </c>
      <c r="O97" s="66">
        <f t="shared" si="53"/>
        <v>15</v>
      </c>
      <c r="P97" s="67">
        <v>15</v>
      </c>
      <c r="Q97" s="64">
        <f t="shared" si="32"/>
        <v>0</v>
      </c>
      <c r="R97" s="78">
        <f>[2]nuotekos!R48</f>
        <v>1</v>
      </c>
      <c r="S97" s="65">
        <f>[2]nuotekos!S48</f>
        <v>1</v>
      </c>
      <c r="T97" s="65">
        <f>[2]nuotekos!T48</f>
        <v>1</v>
      </c>
      <c r="U97" s="65">
        <f>[2]nuotekos!U48</f>
        <v>1</v>
      </c>
      <c r="V97" s="66">
        <f t="shared" si="55"/>
        <v>4</v>
      </c>
      <c r="W97" s="66">
        <v>4</v>
      </c>
      <c r="X97" s="64">
        <f t="shared" si="33"/>
        <v>0</v>
      </c>
      <c r="Y97" s="65">
        <v>1</v>
      </c>
      <c r="Z97" s="65">
        <v>2</v>
      </c>
      <c r="AA97" s="65">
        <v>1</v>
      </c>
      <c r="AB97" s="65">
        <v>1</v>
      </c>
      <c r="AC97" s="66">
        <f t="shared" si="54"/>
        <v>5</v>
      </c>
      <c r="AD97" s="67">
        <v>5</v>
      </c>
      <c r="AE97" s="64">
        <f t="shared" si="34"/>
        <v>0</v>
      </c>
      <c r="AF97" s="65">
        <v>1</v>
      </c>
      <c r="AG97" s="65">
        <v>1</v>
      </c>
      <c r="AH97" s="65">
        <v>2</v>
      </c>
      <c r="AI97" s="65">
        <v>1</v>
      </c>
      <c r="AJ97" s="66">
        <f t="shared" si="56"/>
        <v>5</v>
      </c>
      <c r="AK97" s="67">
        <v>5</v>
      </c>
      <c r="AL97" s="74">
        <f t="shared" si="29"/>
        <v>44.83</v>
      </c>
    </row>
    <row r="98" spans="1:38" ht="31.5" customHeight="1" x14ac:dyDescent="0.3">
      <c r="A98" s="83" t="s">
        <v>143</v>
      </c>
      <c r="B98" s="46" t="s">
        <v>144</v>
      </c>
      <c r="C98" s="81"/>
      <c r="D98" s="65">
        <f>[2]energetika!D48</f>
        <v>0</v>
      </c>
      <c r="E98" s="65"/>
      <c r="F98" s="65">
        <f>[2]energetika!F48</f>
        <v>0</v>
      </c>
      <c r="G98" s="65">
        <v>4.16</v>
      </c>
      <c r="H98" s="66">
        <f t="shared" si="51"/>
        <v>4.16</v>
      </c>
      <c r="I98" s="67">
        <v>4.16</v>
      </c>
      <c r="J98" s="64">
        <f t="shared" si="52"/>
        <v>0</v>
      </c>
      <c r="K98" s="65">
        <f>[2]energetika!K48</f>
        <v>0</v>
      </c>
      <c r="L98" s="65">
        <f>[2]energetika!L48</f>
        <v>4.95</v>
      </c>
      <c r="M98" s="65">
        <v>0</v>
      </c>
      <c r="N98" s="65">
        <f>[2]energetika!N48</f>
        <v>0</v>
      </c>
      <c r="O98" s="66">
        <f t="shared" si="53"/>
        <v>4.95</v>
      </c>
      <c r="P98" s="67">
        <v>4.95</v>
      </c>
      <c r="Q98" s="64">
        <f t="shared" si="32"/>
        <v>0</v>
      </c>
      <c r="R98" s="78">
        <f>[2]energetika!R48</f>
        <v>0</v>
      </c>
      <c r="S98" s="65">
        <f>[2]energetika!S48</f>
        <v>2.95</v>
      </c>
      <c r="T98" s="65">
        <f>[2]energetika!T48</f>
        <v>0</v>
      </c>
      <c r="U98" s="65">
        <f>[2]energetika!U48</f>
        <v>0</v>
      </c>
      <c r="V98" s="66">
        <f t="shared" si="55"/>
        <v>2.95</v>
      </c>
      <c r="W98" s="66">
        <v>2.95</v>
      </c>
      <c r="X98" s="64">
        <f t="shared" si="33"/>
        <v>0</v>
      </c>
      <c r="Y98" s="65"/>
      <c r="Z98" s="65">
        <v>5</v>
      </c>
      <c r="AA98" s="65">
        <v>1</v>
      </c>
      <c r="AB98" s="65"/>
      <c r="AC98" s="66">
        <f t="shared" si="54"/>
        <v>6</v>
      </c>
      <c r="AD98" s="67">
        <v>6</v>
      </c>
      <c r="AE98" s="64">
        <f t="shared" si="34"/>
        <v>0</v>
      </c>
      <c r="AF98" s="65"/>
      <c r="AG98" s="65">
        <v>5</v>
      </c>
      <c r="AH98" s="65">
        <v>1</v>
      </c>
      <c r="AI98" s="65"/>
      <c r="AJ98" s="66">
        <f t="shared" si="56"/>
        <v>6</v>
      </c>
      <c r="AK98" s="67">
        <v>6</v>
      </c>
      <c r="AL98" s="74">
        <f t="shared" si="29"/>
        <v>24.06</v>
      </c>
    </row>
    <row r="99" spans="1:38" x14ac:dyDescent="0.3">
      <c r="A99" s="83" t="s">
        <v>145</v>
      </c>
      <c r="B99" s="46" t="s">
        <v>146</v>
      </c>
      <c r="C99" s="81"/>
      <c r="D99" s="65">
        <f>[2]nuotekos!D50</f>
        <v>0</v>
      </c>
      <c r="E99" s="65"/>
      <c r="F99" s="65">
        <f>[2]nuotekos!F50</f>
        <v>0</v>
      </c>
      <c r="G99" s="65">
        <v>0.97</v>
      </c>
      <c r="H99" s="66">
        <f t="shared" si="51"/>
        <v>0.97</v>
      </c>
      <c r="I99" s="67">
        <v>0.97</v>
      </c>
      <c r="J99" s="64">
        <f t="shared" si="52"/>
        <v>0</v>
      </c>
      <c r="K99" s="65">
        <f>[2]nuotekos!K50</f>
        <v>0</v>
      </c>
      <c r="L99" s="65">
        <v>1</v>
      </c>
      <c r="M99" s="65">
        <f>[2]nuotekos!M50</f>
        <v>0</v>
      </c>
      <c r="N99" s="65">
        <v>1</v>
      </c>
      <c r="O99" s="66">
        <f t="shared" si="53"/>
        <v>2</v>
      </c>
      <c r="P99" s="67">
        <v>2</v>
      </c>
      <c r="Q99" s="64">
        <f t="shared" si="32"/>
        <v>0</v>
      </c>
      <c r="R99" s="78">
        <f>[2]nuotekos!R50</f>
        <v>0</v>
      </c>
      <c r="S99" s="65">
        <f>[2]nuotekos!S50</f>
        <v>0.5</v>
      </c>
      <c r="T99" s="65">
        <f>[2]nuotekos!T50</f>
        <v>0</v>
      </c>
      <c r="U99" s="65">
        <f>[2]nuotekos!U50</f>
        <v>2</v>
      </c>
      <c r="V99" s="66">
        <f t="shared" si="55"/>
        <v>2.5</v>
      </c>
      <c r="W99" s="66">
        <v>2.5</v>
      </c>
      <c r="X99" s="64">
        <f t="shared" si="33"/>
        <v>0</v>
      </c>
      <c r="Y99" s="65"/>
      <c r="Z99" s="65">
        <v>3</v>
      </c>
      <c r="AA99" s="65"/>
      <c r="AB99" s="65">
        <v>2</v>
      </c>
      <c r="AC99" s="66">
        <f t="shared" si="54"/>
        <v>5</v>
      </c>
      <c r="AD99" s="67">
        <v>5</v>
      </c>
      <c r="AE99" s="64">
        <f t="shared" si="34"/>
        <v>0</v>
      </c>
      <c r="AF99" s="65"/>
      <c r="AG99" s="65">
        <v>0.5</v>
      </c>
      <c r="AH99" s="65"/>
      <c r="AI99" s="65">
        <v>2</v>
      </c>
      <c r="AJ99" s="66">
        <f t="shared" si="56"/>
        <v>2.5</v>
      </c>
      <c r="AK99" s="67">
        <v>2.5</v>
      </c>
      <c r="AL99" s="74">
        <f t="shared" si="29"/>
        <v>12.969999999999999</v>
      </c>
    </row>
    <row r="100" spans="1:38" ht="30.75" customHeight="1" x14ac:dyDescent="0.3">
      <c r="A100" s="83" t="s">
        <v>147</v>
      </c>
      <c r="B100" s="46" t="s">
        <v>148</v>
      </c>
      <c r="C100" s="64"/>
      <c r="D100" s="65"/>
      <c r="E100" s="65"/>
      <c r="F100" s="65">
        <f>[2]energetika!F50</f>
        <v>0</v>
      </c>
      <c r="G100" s="65">
        <v>0.91</v>
      </c>
      <c r="H100" s="66">
        <f t="shared" si="51"/>
        <v>0.91</v>
      </c>
      <c r="I100" s="67">
        <v>0.91</v>
      </c>
      <c r="J100" s="64">
        <f t="shared" si="52"/>
        <v>0</v>
      </c>
      <c r="K100" s="65">
        <f>[2]energetika!K50</f>
        <v>2</v>
      </c>
      <c r="L100" s="65">
        <f>[2]energetika!L50</f>
        <v>3.5</v>
      </c>
      <c r="M100" s="65">
        <f>[2]energetika!M50</f>
        <v>0</v>
      </c>
      <c r="N100" s="65">
        <f>[2]energetika!N50</f>
        <v>0</v>
      </c>
      <c r="O100" s="66">
        <f t="shared" si="53"/>
        <v>5.5</v>
      </c>
      <c r="P100" s="67">
        <v>5.5</v>
      </c>
      <c r="Q100" s="64">
        <f t="shared" si="32"/>
        <v>0</v>
      </c>
      <c r="R100" s="78">
        <f>[2]energetika!R50</f>
        <v>1.75</v>
      </c>
      <c r="S100" s="65">
        <f>[2]energetika!S50</f>
        <v>3.5</v>
      </c>
      <c r="T100" s="65">
        <f>[2]energetika!T50</f>
        <v>0</v>
      </c>
      <c r="U100" s="65">
        <f>[2]energetika!U50</f>
        <v>0</v>
      </c>
      <c r="V100" s="66">
        <f t="shared" si="55"/>
        <v>5.25</v>
      </c>
      <c r="W100" s="66">
        <v>5.25</v>
      </c>
      <c r="X100" s="64">
        <f t="shared" si="33"/>
        <v>0</v>
      </c>
      <c r="Y100" s="65">
        <v>3</v>
      </c>
      <c r="Z100" s="65"/>
      <c r="AA100" s="65">
        <v>3</v>
      </c>
      <c r="AB100" s="65"/>
      <c r="AC100" s="66">
        <f t="shared" si="54"/>
        <v>6</v>
      </c>
      <c r="AD100" s="67">
        <v>6</v>
      </c>
      <c r="AE100" s="64">
        <f t="shared" si="34"/>
        <v>0</v>
      </c>
      <c r="AF100" s="65">
        <v>3</v>
      </c>
      <c r="AG100" s="65"/>
      <c r="AH100" s="65">
        <v>3</v>
      </c>
      <c r="AI100" s="65"/>
      <c r="AJ100" s="66">
        <f t="shared" si="56"/>
        <v>6</v>
      </c>
      <c r="AK100" s="67">
        <v>6</v>
      </c>
      <c r="AL100" s="74">
        <f t="shared" si="29"/>
        <v>23.66</v>
      </c>
    </row>
    <row r="101" spans="1:38" ht="18.75" customHeight="1" x14ac:dyDescent="0.3">
      <c r="A101" s="83" t="s">
        <v>149</v>
      </c>
      <c r="B101" s="46" t="s">
        <v>150</v>
      </c>
      <c r="C101" s="81"/>
      <c r="D101" s="65">
        <f>[2]vandens!D33</f>
        <v>0</v>
      </c>
      <c r="E101" s="65"/>
      <c r="F101" s="65">
        <f>[2]vandens!F33</f>
        <v>0</v>
      </c>
      <c r="G101" s="65">
        <f>[2]vandens!G33</f>
        <v>0</v>
      </c>
      <c r="H101" s="66">
        <f t="shared" si="51"/>
        <v>0</v>
      </c>
      <c r="I101" s="67">
        <v>0</v>
      </c>
      <c r="J101" s="64">
        <f t="shared" si="52"/>
        <v>0</v>
      </c>
      <c r="K101" s="65">
        <f>[2]vandens!K33</f>
        <v>0</v>
      </c>
      <c r="L101" s="65">
        <f>[2]vandens!L33</f>
        <v>0</v>
      </c>
      <c r="M101" s="65">
        <f>[2]vandens!M33</f>
        <v>1</v>
      </c>
      <c r="N101" s="65">
        <f>[2]vandens!N33</f>
        <v>0</v>
      </c>
      <c r="O101" s="66">
        <f t="shared" si="53"/>
        <v>1</v>
      </c>
      <c r="P101" s="67">
        <v>1</v>
      </c>
      <c r="Q101" s="64">
        <f t="shared" si="32"/>
        <v>0</v>
      </c>
      <c r="R101" s="78">
        <f>[2]vandens!R33</f>
        <v>0</v>
      </c>
      <c r="S101" s="65">
        <f>[2]vandens!S33</f>
        <v>2</v>
      </c>
      <c r="T101" s="65">
        <f>[2]vandens!T33</f>
        <v>0</v>
      </c>
      <c r="U101" s="65">
        <f>[2]vandens!U33</f>
        <v>0</v>
      </c>
      <c r="V101" s="66">
        <f t="shared" si="55"/>
        <v>2</v>
      </c>
      <c r="W101" s="66">
        <v>2</v>
      </c>
      <c r="X101" s="64">
        <f t="shared" si="33"/>
        <v>0</v>
      </c>
      <c r="Y101" s="65"/>
      <c r="Z101" s="65"/>
      <c r="AA101" s="65">
        <v>1</v>
      </c>
      <c r="AB101" s="65"/>
      <c r="AC101" s="66">
        <f t="shared" si="54"/>
        <v>1</v>
      </c>
      <c r="AD101" s="67">
        <v>1</v>
      </c>
      <c r="AE101" s="64">
        <f t="shared" si="34"/>
        <v>0</v>
      </c>
      <c r="AF101" s="65"/>
      <c r="AG101" s="65"/>
      <c r="AH101" s="65">
        <v>1</v>
      </c>
      <c r="AI101" s="65"/>
      <c r="AJ101" s="66">
        <f t="shared" si="56"/>
        <v>1</v>
      </c>
      <c r="AK101" s="67">
        <v>1</v>
      </c>
      <c r="AL101" s="74">
        <f t="shared" si="29"/>
        <v>5</v>
      </c>
    </row>
    <row r="102" spans="1:38" ht="29.25" customHeight="1" x14ac:dyDescent="0.3">
      <c r="A102" s="83" t="s">
        <v>151</v>
      </c>
      <c r="B102" s="46" t="s">
        <v>152</v>
      </c>
      <c r="C102" s="81"/>
      <c r="D102" s="65"/>
      <c r="E102" s="65">
        <v>0</v>
      </c>
      <c r="F102" s="65">
        <f>'[2]transportas ir kt.'!F53</f>
        <v>0</v>
      </c>
      <c r="G102" s="65">
        <f>'[2]transportas ir kt.'!G53</f>
        <v>0</v>
      </c>
      <c r="H102" s="66">
        <f t="shared" si="51"/>
        <v>0</v>
      </c>
      <c r="I102" s="67">
        <v>0</v>
      </c>
      <c r="J102" s="64">
        <f t="shared" si="52"/>
        <v>0</v>
      </c>
      <c r="K102" s="65">
        <f>'[2]transportas ir kt.'!K53</f>
        <v>0</v>
      </c>
      <c r="L102" s="65">
        <v>5</v>
      </c>
      <c r="M102" s="65">
        <f>'[2]transportas ir kt.'!M53</f>
        <v>0</v>
      </c>
      <c r="N102" s="65">
        <f>'[2]transportas ir kt.'!N53</f>
        <v>0</v>
      </c>
      <c r="O102" s="66">
        <f t="shared" si="53"/>
        <v>5</v>
      </c>
      <c r="P102" s="67">
        <v>5</v>
      </c>
      <c r="Q102" s="64">
        <f t="shared" si="32"/>
        <v>0</v>
      </c>
      <c r="R102" s="78">
        <f>'[2]transportas ir kt.'!R53</f>
        <v>0</v>
      </c>
      <c r="S102" s="65">
        <f>'[2]transportas ir kt.'!S53</f>
        <v>0</v>
      </c>
      <c r="T102" s="65">
        <f>'[2]transportas ir kt.'!T53</f>
        <v>0</v>
      </c>
      <c r="U102" s="65">
        <f>'[2]transportas ir kt.'!U53</f>
        <v>0</v>
      </c>
      <c r="V102" s="66">
        <f t="shared" si="55"/>
        <v>0</v>
      </c>
      <c r="W102" s="66">
        <v>0</v>
      </c>
      <c r="X102" s="64">
        <f t="shared" si="33"/>
        <v>0</v>
      </c>
      <c r="Y102" s="65"/>
      <c r="Z102" s="65">
        <v>1</v>
      </c>
      <c r="AA102" s="65"/>
      <c r="AB102" s="65"/>
      <c r="AC102" s="66">
        <f t="shared" si="54"/>
        <v>1</v>
      </c>
      <c r="AD102" s="67">
        <v>1</v>
      </c>
      <c r="AE102" s="64">
        <f t="shared" si="34"/>
        <v>0</v>
      </c>
      <c r="AF102" s="65"/>
      <c r="AG102" s="65">
        <v>1</v>
      </c>
      <c r="AH102" s="65"/>
      <c r="AI102" s="65"/>
      <c r="AJ102" s="66">
        <f t="shared" si="56"/>
        <v>1</v>
      </c>
      <c r="AK102" s="67">
        <v>1</v>
      </c>
      <c r="AL102" s="74">
        <f t="shared" si="29"/>
        <v>7</v>
      </c>
    </row>
    <row r="103" spans="1:38" x14ac:dyDescent="0.3">
      <c r="A103" s="83" t="s">
        <v>153</v>
      </c>
      <c r="B103" s="84" t="s">
        <v>154</v>
      </c>
      <c r="C103" s="81"/>
      <c r="D103" s="65"/>
      <c r="E103" s="66">
        <f>[2]vandens!E34+'[2]transportas ir kt.'!E54</f>
        <v>0</v>
      </c>
      <c r="F103" s="66"/>
      <c r="G103" s="66">
        <v>0.27</v>
      </c>
      <c r="H103" s="66">
        <f t="shared" si="51"/>
        <v>0.27</v>
      </c>
      <c r="I103" s="67">
        <v>0.27</v>
      </c>
      <c r="J103" s="64">
        <f t="shared" si="52"/>
        <v>0</v>
      </c>
      <c r="K103" s="65">
        <f>[2]vandens!K34+'[2]transportas ir kt.'!K54</f>
        <v>2.5</v>
      </c>
      <c r="L103" s="66">
        <f>[2]vandens!L34+'[2]transportas ir kt.'!L54</f>
        <v>0</v>
      </c>
      <c r="M103" s="66">
        <v>1.5</v>
      </c>
      <c r="N103" s="66">
        <f>[2]vandens!N34+'[2]transportas ir kt.'!N54</f>
        <v>0</v>
      </c>
      <c r="O103" s="66">
        <f t="shared" si="53"/>
        <v>4</v>
      </c>
      <c r="P103" s="67">
        <v>4</v>
      </c>
      <c r="Q103" s="64">
        <f t="shared" si="32"/>
        <v>0</v>
      </c>
      <c r="R103" s="78">
        <f>[2]vandens!R34+'[2]transportas ir kt.'!R54</f>
        <v>0</v>
      </c>
      <c r="S103" s="66">
        <v>2.5</v>
      </c>
      <c r="T103" s="66">
        <f>[2]vandens!T34+'[2]transportas ir kt.'!T54</f>
        <v>0</v>
      </c>
      <c r="U103" s="66">
        <v>2.5</v>
      </c>
      <c r="V103" s="66">
        <f t="shared" si="55"/>
        <v>5</v>
      </c>
      <c r="W103" s="66">
        <v>5</v>
      </c>
      <c r="X103" s="64">
        <f t="shared" si="33"/>
        <v>0</v>
      </c>
      <c r="Y103" s="65"/>
      <c r="Z103" s="66">
        <v>1</v>
      </c>
      <c r="AA103" s="66"/>
      <c r="AB103" s="66"/>
      <c r="AC103" s="66">
        <f t="shared" si="54"/>
        <v>1</v>
      </c>
      <c r="AD103" s="67">
        <v>1</v>
      </c>
      <c r="AE103" s="64">
        <f t="shared" si="34"/>
        <v>0</v>
      </c>
      <c r="AF103" s="65"/>
      <c r="AG103" s="66">
        <v>1</v>
      </c>
      <c r="AH103" s="66"/>
      <c r="AI103" s="66"/>
      <c r="AJ103" s="66">
        <f t="shared" si="56"/>
        <v>1</v>
      </c>
      <c r="AK103" s="67">
        <v>1</v>
      </c>
      <c r="AL103" s="74">
        <f t="shared" si="29"/>
        <v>11.27</v>
      </c>
    </row>
    <row r="104" spans="1:38" x14ac:dyDescent="0.3">
      <c r="A104" s="83" t="s">
        <v>155</v>
      </c>
      <c r="B104" s="84" t="s">
        <v>156</v>
      </c>
      <c r="C104" s="81"/>
      <c r="D104" s="65">
        <f>'[2]transportas ir kt.'!D55</f>
        <v>0</v>
      </c>
      <c r="E104" s="66"/>
      <c r="F104" s="66">
        <f>'[2]transportas ir kt.'!F55</f>
        <v>0</v>
      </c>
      <c r="G104" s="66">
        <v>0.44</v>
      </c>
      <c r="H104" s="66">
        <f t="shared" si="51"/>
        <v>0.44</v>
      </c>
      <c r="I104" s="67">
        <v>0.44</v>
      </c>
      <c r="J104" s="64">
        <f t="shared" si="52"/>
        <v>0</v>
      </c>
      <c r="K104" s="65">
        <f>'[2]transportas ir kt.'!K55</f>
        <v>0</v>
      </c>
      <c r="L104" s="66">
        <v>1</v>
      </c>
      <c r="M104" s="66">
        <f>'[2]transportas ir kt.'!M55</f>
        <v>0</v>
      </c>
      <c r="N104" s="66">
        <v>1</v>
      </c>
      <c r="O104" s="66">
        <f t="shared" si="53"/>
        <v>2</v>
      </c>
      <c r="P104" s="67">
        <v>2</v>
      </c>
      <c r="Q104" s="64">
        <f t="shared" si="32"/>
        <v>0</v>
      </c>
      <c r="R104" s="78">
        <f>'[2]transportas ir kt.'!R55</f>
        <v>3</v>
      </c>
      <c r="S104" s="66">
        <f>'[2]transportas ir kt.'!S55</f>
        <v>0</v>
      </c>
      <c r="T104" s="66">
        <f>'[2]transportas ir kt.'!T55</f>
        <v>3</v>
      </c>
      <c r="U104" s="66">
        <f>'[2]transportas ir kt.'!U55</f>
        <v>0</v>
      </c>
      <c r="V104" s="66">
        <f t="shared" si="55"/>
        <v>6</v>
      </c>
      <c r="W104" s="66">
        <v>6</v>
      </c>
      <c r="X104" s="64">
        <f t="shared" si="33"/>
        <v>0</v>
      </c>
      <c r="Y104" s="65"/>
      <c r="Z104" s="66">
        <v>2</v>
      </c>
      <c r="AA104" s="66"/>
      <c r="AB104" s="66"/>
      <c r="AC104" s="66">
        <f t="shared" si="54"/>
        <v>2</v>
      </c>
      <c r="AD104" s="67">
        <v>2</v>
      </c>
      <c r="AE104" s="64">
        <f t="shared" si="34"/>
        <v>0</v>
      </c>
      <c r="AF104" s="65"/>
      <c r="AG104" s="66">
        <v>2</v>
      </c>
      <c r="AH104" s="66"/>
      <c r="AI104" s="66"/>
      <c r="AJ104" s="66">
        <f t="shared" si="56"/>
        <v>2</v>
      </c>
      <c r="AK104" s="67">
        <v>2</v>
      </c>
      <c r="AL104" s="74">
        <f t="shared" si="29"/>
        <v>12.44</v>
      </c>
    </row>
    <row r="105" spans="1:38" s="115" customFormat="1" x14ac:dyDescent="0.3">
      <c r="A105" s="83" t="s">
        <v>157</v>
      </c>
      <c r="B105" s="84" t="s">
        <v>171</v>
      </c>
      <c r="C105" s="64"/>
      <c r="D105" s="65">
        <v>9.1</v>
      </c>
      <c r="E105" s="66">
        <v>9.1</v>
      </c>
      <c r="F105" s="66">
        <v>9.1</v>
      </c>
      <c r="G105" s="66">
        <v>10.83</v>
      </c>
      <c r="H105" s="66">
        <f t="shared" si="51"/>
        <v>38.129999999999995</v>
      </c>
      <c r="I105" s="67">
        <v>38.130000000000003</v>
      </c>
      <c r="J105" s="64">
        <f t="shared" si="52"/>
        <v>0</v>
      </c>
      <c r="K105" s="65">
        <v>5.27</v>
      </c>
      <c r="L105" s="66">
        <v>5.27</v>
      </c>
      <c r="M105" s="66">
        <v>5.27</v>
      </c>
      <c r="N105" s="66">
        <v>5.27</v>
      </c>
      <c r="O105" s="66">
        <f t="shared" si="53"/>
        <v>21.08</v>
      </c>
      <c r="P105" s="67">
        <v>21.08</v>
      </c>
      <c r="Q105" s="64">
        <f t="shared" si="32"/>
        <v>0</v>
      </c>
      <c r="R105" s="78">
        <v>10.15</v>
      </c>
      <c r="S105" s="66">
        <v>10.15</v>
      </c>
      <c r="T105" s="66">
        <v>10.14</v>
      </c>
      <c r="U105" s="66">
        <v>10.14</v>
      </c>
      <c r="V105" s="66">
        <f t="shared" si="55"/>
        <v>40.58</v>
      </c>
      <c r="W105" s="66">
        <v>40.58</v>
      </c>
      <c r="X105" s="64">
        <f t="shared" si="33"/>
        <v>0</v>
      </c>
      <c r="Y105" s="65">
        <v>3.32</v>
      </c>
      <c r="Z105" s="66">
        <v>3.32</v>
      </c>
      <c r="AA105" s="66">
        <v>3.32</v>
      </c>
      <c r="AB105" s="66">
        <v>3.32</v>
      </c>
      <c r="AC105" s="66">
        <f t="shared" si="54"/>
        <v>13.28</v>
      </c>
      <c r="AD105" s="67">
        <v>13.28</v>
      </c>
      <c r="AE105" s="64">
        <f t="shared" si="34"/>
        <v>0</v>
      </c>
      <c r="AF105" s="65">
        <v>12.4</v>
      </c>
      <c r="AG105" s="66">
        <v>12.4</v>
      </c>
      <c r="AH105" s="66">
        <v>12.3</v>
      </c>
      <c r="AI105" s="66">
        <v>12.3</v>
      </c>
      <c r="AJ105" s="66">
        <f t="shared" si="56"/>
        <v>49.400000000000006</v>
      </c>
      <c r="AK105" s="67">
        <v>49.4</v>
      </c>
      <c r="AL105" s="74">
        <f t="shared" si="29"/>
        <v>162.47</v>
      </c>
    </row>
    <row r="106" spans="1:38" x14ac:dyDescent="0.3">
      <c r="A106" s="83" t="s">
        <v>158</v>
      </c>
      <c r="B106" s="84" t="s">
        <v>159</v>
      </c>
      <c r="C106" s="64"/>
      <c r="D106" s="65">
        <f>[2]energetika!D58</f>
        <v>0</v>
      </c>
      <c r="E106" s="66">
        <f>[2]energetika!E58</f>
        <v>0</v>
      </c>
      <c r="F106" s="66"/>
      <c r="G106" s="66">
        <f>[2]energetika!G58</f>
        <v>0</v>
      </c>
      <c r="H106" s="66">
        <f t="shared" si="51"/>
        <v>0</v>
      </c>
      <c r="I106" s="67">
        <v>0</v>
      </c>
      <c r="J106" s="64">
        <f t="shared" si="52"/>
        <v>0</v>
      </c>
      <c r="K106" s="65">
        <f>[2]energetika!K58</f>
        <v>0</v>
      </c>
      <c r="L106" s="66">
        <f>[2]energetika!L58</f>
        <v>0</v>
      </c>
      <c r="M106" s="66">
        <f>[2]energetika!M58</f>
        <v>1</v>
      </c>
      <c r="N106" s="66">
        <f>[2]energetika!N58</f>
        <v>0</v>
      </c>
      <c r="O106" s="66">
        <f t="shared" si="53"/>
        <v>1</v>
      </c>
      <c r="P106" s="67">
        <v>1</v>
      </c>
      <c r="Q106" s="64">
        <f t="shared" si="32"/>
        <v>0</v>
      </c>
      <c r="R106" s="78">
        <f>[2]energetika!R58</f>
        <v>0</v>
      </c>
      <c r="S106" s="66">
        <f>[2]energetika!S58</f>
        <v>0</v>
      </c>
      <c r="T106" s="66">
        <f>[2]energetika!T58</f>
        <v>1</v>
      </c>
      <c r="U106" s="66">
        <f>[2]energetika!U58</f>
        <v>0</v>
      </c>
      <c r="V106" s="66">
        <f t="shared" si="55"/>
        <v>1</v>
      </c>
      <c r="W106" s="66">
        <v>1</v>
      </c>
      <c r="X106" s="64">
        <f t="shared" si="33"/>
        <v>0</v>
      </c>
      <c r="Y106" s="65"/>
      <c r="Z106" s="66">
        <v>1</v>
      </c>
      <c r="AA106" s="66"/>
      <c r="AB106" s="66">
        <v>1</v>
      </c>
      <c r="AC106" s="66">
        <f t="shared" si="54"/>
        <v>2</v>
      </c>
      <c r="AD106" s="67">
        <v>2</v>
      </c>
      <c r="AE106" s="64">
        <f t="shared" si="34"/>
        <v>0</v>
      </c>
      <c r="AF106" s="65"/>
      <c r="AG106" s="66">
        <v>1</v>
      </c>
      <c r="AH106" s="66"/>
      <c r="AI106" s="66">
        <v>1</v>
      </c>
      <c r="AJ106" s="66">
        <f t="shared" si="56"/>
        <v>2</v>
      </c>
      <c r="AK106" s="67">
        <v>2</v>
      </c>
      <c r="AL106" s="74">
        <f t="shared" si="29"/>
        <v>6</v>
      </c>
    </row>
    <row r="107" spans="1:38" x14ac:dyDescent="0.3">
      <c r="A107" s="83" t="s">
        <v>160</v>
      </c>
      <c r="B107" s="84" t="s">
        <v>310</v>
      </c>
      <c r="C107" s="64"/>
      <c r="D107" s="65">
        <f>'[2]transportas ir kt.'!D58</f>
        <v>0</v>
      </c>
      <c r="E107" s="66"/>
      <c r="F107" s="66">
        <f>'[2]transportas ir kt.'!F58</f>
        <v>0</v>
      </c>
      <c r="G107" s="66">
        <v>4.7300000000000004</v>
      </c>
      <c r="H107" s="66">
        <f t="shared" si="51"/>
        <v>4.7300000000000004</v>
      </c>
      <c r="I107" s="67">
        <v>4.7300000000000004</v>
      </c>
      <c r="J107" s="64">
        <f t="shared" si="52"/>
        <v>0</v>
      </c>
      <c r="K107" s="65">
        <f>'[2]transportas ir kt.'!K58</f>
        <v>0</v>
      </c>
      <c r="L107" s="66">
        <f>'[2]transportas ir kt.'!L58</f>
        <v>0</v>
      </c>
      <c r="M107" s="66">
        <f>'[2]transportas ir kt.'!M58</f>
        <v>0</v>
      </c>
      <c r="N107" s="66">
        <f>'[2]transportas ir kt.'!N58</f>
        <v>0</v>
      </c>
      <c r="O107" s="66">
        <f t="shared" si="53"/>
        <v>0</v>
      </c>
      <c r="P107" s="67">
        <v>0</v>
      </c>
      <c r="Q107" s="64">
        <f t="shared" si="32"/>
        <v>0</v>
      </c>
      <c r="R107" s="78">
        <f>'[2]transportas ir kt.'!R58</f>
        <v>0</v>
      </c>
      <c r="S107" s="66">
        <f>'[2]transportas ir kt.'!S58</f>
        <v>0</v>
      </c>
      <c r="T107" s="66">
        <f>'[2]transportas ir kt.'!T58</f>
        <v>0</v>
      </c>
      <c r="U107" s="66">
        <f>'[2]transportas ir kt.'!U58</f>
        <v>0</v>
      </c>
      <c r="V107" s="66">
        <f t="shared" si="55"/>
        <v>0</v>
      </c>
      <c r="W107" s="66">
        <v>0</v>
      </c>
      <c r="X107" s="64">
        <f t="shared" si="33"/>
        <v>0</v>
      </c>
      <c r="Y107" s="65"/>
      <c r="Z107" s="66"/>
      <c r="AA107" s="66"/>
      <c r="AB107" s="66"/>
      <c r="AC107" s="66">
        <f t="shared" si="54"/>
        <v>0</v>
      </c>
      <c r="AD107" s="67"/>
      <c r="AE107" s="64">
        <f t="shared" si="34"/>
        <v>0</v>
      </c>
      <c r="AF107" s="65"/>
      <c r="AG107" s="66"/>
      <c r="AH107" s="66"/>
      <c r="AI107" s="66"/>
      <c r="AJ107" s="66">
        <f t="shared" si="56"/>
        <v>0</v>
      </c>
      <c r="AK107" s="67"/>
      <c r="AL107" s="74">
        <f t="shared" si="29"/>
        <v>4.7300000000000004</v>
      </c>
    </row>
    <row r="108" spans="1:38" x14ac:dyDescent="0.3">
      <c r="A108" s="87" t="s">
        <v>162</v>
      </c>
      <c r="B108" s="88" t="s">
        <v>163</v>
      </c>
      <c r="C108" s="64"/>
      <c r="D108" s="65">
        <v>0.3</v>
      </c>
      <c r="E108" s="66"/>
      <c r="F108" s="66">
        <f>'[2]transportas ir kt.'!F59</f>
        <v>0</v>
      </c>
      <c r="G108" s="66">
        <v>0</v>
      </c>
      <c r="H108" s="66">
        <f t="shared" si="51"/>
        <v>0.3</v>
      </c>
      <c r="I108" s="67">
        <v>0.3</v>
      </c>
      <c r="J108" s="64">
        <f t="shared" si="52"/>
        <v>0</v>
      </c>
      <c r="K108" s="65">
        <f>'[2]transportas ir kt.'!K59</f>
        <v>0</v>
      </c>
      <c r="L108" s="66">
        <f>'[2]transportas ir kt.'!L59</f>
        <v>0</v>
      </c>
      <c r="M108" s="66">
        <v>2</v>
      </c>
      <c r="N108" s="66">
        <f>'[2]transportas ir kt.'!N59</f>
        <v>0</v>
      </c>
      <c r="O108" s="66">
        <f t="shared" si="53"/>
        <v>2</v>
      </c>
      <c r="P108" s="67">
        <v>2</v>
      </c>
      <c r="Q108" s="64">
        <f t="shared" si="32"/>
        <v>0</v>
      </c>
      <c r="R108" s="78">
        <f>'[2]transportas ir kt.'!R59</f>
        <v>0</v>
      </c>
      <c r="S108" s="66">
        <f>'[2]transportas ir kt.'!S59</f>
        <v>0</v>
      </c>
      <c r="T108" s="66">
        <f>'[2]transportas ir kt.'!T59</f>
        <v>0</v>
      </c>
      <c r="U108" s="66">
        <f>'[2]transportas ir kt.'!U59</f>
        <v>0</v>
      </c>
      <c r="V108" s="66">
        <f t="shared" si="55"/>
        <v>0</v>
      </c>
      <c r="W108" s="66">
        <v>0</v>
      </c>
      <c r="X108" s="64">
        <f t="shared" si="33"/>
        <v>0</v>
      </c>
      <c r="Y108" s="65"/>
      <c r="Z108" s="66"/>
      <c r="AA108" s="66"/>
      <c r="AB108" s="66"/>
      <c r="AC108" s="66">
        <f t="shared" si="54"/>
        <v>0</v>
      </c>
      <c r="AD108" s="67"/>
      <c r="AE108" s="64">
        <f t="shared" si="34"/>
        <v>0</v>
      </c>
      <c r="AF108" s="65"/>
      <c r="AG108" s="66"/>
      <c r="AH108" s="66"/>
      <c r="AI108" s="66"/>
      <c r="AJ108" s="66">
        <f t="shared" si="56"/>
        <v>0</v>
      </c>
      <c r="AK108" s="67"/>
      <c r="AL108" s="74">
        <f t="shared" si="29"/>
        <v>2.2999999999999998</v>
      </c>
    </row>
    <row r="109" spans="1:38" x14ac:dyDescent="0.3">
      <c r="A109" s="83" t="s">
        <v>164</v>
      </c>
      <c r="B109" s="89" t="s">
        <v>165</v>
      </c>
      <c r="C109" s="90"/>
      <c r="D109" s="91">
        <f>'[2]transportas ir kt.'!D60</f>
        <v>0</v>
      </c>
      <c r="E109" s="92">
        <f>'[2]transportas ir kt.'!E60</f>
        <v>0</v>
      </c>
      <c r="F109" s="92"/>
      <c r="G109" s="92"/>
      <c r="H109" s="92"/>
      <c r="I109" s="93">
        <v>0</v>
      </c>
      <c r="J109" s="90">
        <f t="shared" si="52"/>
        <v>0</v>
      </c>
      <c r="K109" s="91">
        <f>'[2]transportas ir kt.'!K60</f>
        <v>0</v>
      </c>
      <c r="L109" s="92">
        <f>'[2]transportas ir kt.'!L60</f>
        <v>0</v>
      </c>
      <c r="M109" s="92">
        <v>150</v>
      </c>
      <c r="N109" s="92">
        <f>'[2]transportas ir kt.'!N60</f>
        <v>0</v>
      </c>
      <c r="O109" s="92">
        <f t="shared" si="53"/>
        <v>150</v>
      </c>
      <c r="P109" s="93">
        <v>150</v>
      </c>
      <c r="Q109" s="90">
        <f t="shared" si="32"/>
        <v>0</v>
      </c>
      <c r="R109" s="91">
        <f>'[2]transportas ir kt.'!R60</f>
        <v>0</v>
      </c>
      <c r="S109" s="92">
        <f>'[2]transportas ir kt.'!S60</f>
        <v>0</v>
      </c>
      <c r="T109" s="92">
        <f>'[2]transportas ir kt.'!T60</f>
        <v>0</v>
      </c>
      <c r="U109" s="92">
        <f>'[2]transportas ir kt.'!U60</f>
        <v>0</v>
      </c>
      <c r="V109" s="92">
        <f t="shared" si="55"/>
        <v>0</v>
      </c>
      <c r="W109" s="93">
        <v>0</v>
      </c>
      <c r="X109" s="90">
        <f t="shared" si="33"/>
        <v>0</v>
      </c>
      <c r="Y109" s="91"/>
      <c r="Z109" s="92"/>
      <c r="AA109" s="92"/>
      <c r="AB109" s="92"/>
      <c r="AC109" s="92">
        <f t="shared" si="54"/>
        <v>0</v>
      </c>
      <c r="AD109" s="93"/>
      <c r="AE109" s="90">
        <f t="shared" si="34"/>
        <v>0</v>
      </c>
      <c r="AF109" s="91"/>
      <c r="AG109" s="92"/>
      <c r="AH109" s="92"/>
      <c r="AI109" s="92"/>
      <c r="AJ109" s="92">
        <f t="shared" si="56"/>
        <v>0</v>
      </c>
      <c r="AK109" s="93"/>
      <c r="AL109" s="94">
        <f t="shared" si="29"/>
        <v>150</v>
      </c>
    </row>
    <row r="110" spans="1:38" ht="20.25" customHeight="1" x14ac:dyDescent="0.3">
      <c r="A110" s="83" t="s">
        <v>166</v>
      </c>
      <c r="B110" s="95" t="s">
        <v>167</v>
      </c>
      <c r="C110" s="64"/>
      <c r="D110" s="65">
        <f>'[2]transportas ir kt.'!D61</f>
        <v>0</v>
      </c>
      <c r="E110" s="66">
        <v>7.4</v>
      </c>
      <c r="F110" s="66">
        <f>'[2]transportas ir kt.'!F61</f>
        <v>0</v>
      </c>
      <c r="G110" s="66">
        <f>'[2]transportas ir kt.'!G61</f>
        <v>0</v>
      </c>
      <c r="H110" s="66">
        <f t="shared" ref="H110:H116" si="57">SUM(D110:G110)</f>
        <v>7.4</v>
      </c>
      <c r="I110" s="96">
        <v>7.4</v>
      </c>
      <c r="J110" s="64">
        <f t="shared" si="52"/>
        <v>0</v>
      </c>
      <c r="K110" s="65">
        <f>'[2]transportas ir kt.'!K61</f>
        <v>0</v>
      </c>
      <c r="L110" s="66">
        <f>'[2]transportas ir kt.'!L61</f>
        <v>0</v>
      </c>
      <c r="M110" s="66">
        <f>'[2]transportas ir kt.'!M61</f>
        <v>0</v>
      </c>
      <c r="N110" s="66">
        <f>'[2]transportas ir kt.'!N61</f>
        <v>0</v>
      </c>
      <c r="O110" s="66">
        <f t="shared" si="53"/>
        <v>0</v>
      </c>
      <c r="P110" s="96"/>
      <c r="Q110" s="64">
        <f t="shared" si="32"/>
        <v>0</v>
      </c>
      <c r="R110" s="65">
        <f>'[2]transportas ir kt.'!R61</f>
        <v>0</v>
      </c>
      <c r="S110" s="66">
        <f>'[2]transportas ir kt.'!S61</f>
        <v>0</v>
      </c>
      <c r="T110" s="66">
        <f>'[2]transportas ir kt.'!T61</f>
        <v>0</v>
      </c>
      <c r="U110" s="66">
        <f>'[2]transportas ir kt.'!U61</f>
        <v>0</v>
      </c>
      <c r="V110" s="66">
        <f t="shared" si="55"/>
        <v>0</v>
      </c>
      <c r="W110" s="96">
        <v>0</v>
      </c>
      <c r="X110" s="64">
        <f t="shared" si="33"/>
        <v>0</v>
      </c>
      <c r="Y110" s="65"/>
      <c r="Z110" s="66"/>
      <c r="AA110" s="66"/>
      <c r="AB110" s="66"/>
      <c r="AC110" s="66">
        <f t="shared" si="54"/>
        <v>0</v>
      </c>
      <c r="AD110" s="96"/>
      <c r="AE110" s="64">
        <f t="shared" si="34"/>
        <v>0</v>
      </c>
      <c r="AF110" s="65"/>
      <c r="AG110" s="66"/>
      <c r="AH110" s="66"/>
      <c r="AI110" s="66"/>
      <c r="AJ110" s="66">
        <f t="shared" si="56"/>
        <v>0</v>
      </c>
      <c r="AK110" s="96"/>
      <c r="AL110" s="74">
        <f t="shared" si="29"/>
        <v>7.4</v>
      </c>
    </row>
    <row r="111" spans="1:38" x14ac:dyDescent="0.3">
      <c r="A111" s="176" t="s">
        <v>168</v>
      </c>
      <c r="B111" s="95" t="s">
        <v>169</v>
      </c>
      <c r="C111" s="64"/>
      <c r="D111" s="65">
        <f>'[2]transportas ir kt.'!D62</f>
        <v>0</v>
      </c>
      <c r="E111" s="66">
        <f>'[2]transportas ir kt.'!E62</f>
        <v>0</v>
      </c>
      <c r="F111" s="66">
        <f>'[2]transportas ir kt.'!F62</f>
        <v>0</v>
      </c>
      <c r="G111" s="66">
        <f>'[2]transportas ir kt.'!G62</f>
        <v>0</v>
      </c>
      <c r="H111" s="66">
        <f t="shared" si="57"/>
        <v>0</v>
      </c>
      <c r="I111" s="96">
        <v>0</v>
      </c>
      <c r="J111" s="64">
        <f t="shared" si="52"/>
        <v>0</v>
      </c>
      <c r="K111" s="65">
        <f>'[2]transportas ir kt.'!K62</f>
        <v>0</v>
      </c>
      <c r="L111" s="66">
        <f>'[2]transportas ir kt.'!L62</f>
        <v>0</v>
      </c>
      <c r="M111" s="66">
        <f>'[2]transportas ir kt.'!M62</f>
        <v>0</v>
      </c>
      <c r="N111" s="66">
        <f>'[2]transportas ir kt.'!N62</f>
        <v>0</v>
      </c>
      <c r="O111" s="66">
        <f t="shared" si="53"/>
        <v>0</v>
      </c>
      <c r="P111" s="96"/>
      <c r="Q111" s="64">
        <f t="shared" si="32"/>
        <v>0</v>
      </c>
      <c r="R111" s="65">
        <f>'[2]transportas ir kt.'!R62</f>
        <v>0</v>
      </c>
      <c r="S111" s="66">
        <f>'[2]transportas ir kt.'!S62</f>
        <v>0</v>
      </c>
      <c r="T111" s="66">
        <f>'[2]transportas ir kt.'!T62</f>
        <v>0</v>
      </c>
      <c r="U111" s="66">
        <f>'[2]transportas ir kt.'!U62</f>
        <v>0</v>
      </c>
      <c r="V111" s="66">
        <f t="shared" si="55"/>
        <v>0</v>
      </c>
      <c r="W111" s="96">
        <v>0</v>
      </c>
      <c r="X111" s="64">
        <f t="shared" si="33"/>
        <v>0</v>
      </c>
      <c r="Y111" s="65"/>
      <c r="Z111" s="66"/>
      <c r="AA111" s="66">
        <v>60</v>
      </c>
      <c r="AB111" s="66">
        <v>0</v>
      </c>
      <c r="AC111" s="66">
        <f t="shared" si="54"/>
        <v>60</v>
      </c>
      <c r="AD111" s="96">
        <v>60</v>
      </c>
      <c r="AE111" s="64">
        <f t="shared" si="34"/>
        <v>0</v>
      </c>
      <c r="AF111" s="65"/>
      <c r="AG111" s="66"/>
      <c r="AH111" s="66">
        <v>60</v>
      </c>
      <c r="AI111" s="66"/>
      <c r="AJ111" s="66">
        <f t="shared" si="56"/>
        <v>60</v>
      </c>
      <c r="AK111" s="96">
        <v>60</v>
      </c>
      <c r="AL111" s="74">
        <f t="shared" si="29"/>
        <v>120</v>
      </c>
    </row>
    <row r="112" spans="1:38" s="115" customFormat="1" x14ac:dyDescent="0.3">
      <c r="A112" s="176" t="s">
        <v>304</v>
      </c>
      <c r="B112" s="189" t="s">
        <v>305</v>
      </c>
      <c r="C112" s="64"/>
      <c r="D112" s="65">
        <f>'[2]transportas ir kt.'!D63</f>
        <v>0</v>
      </c>
      <c r="E112" s="66">
        <f>'[2]transportas ir kt.'!E63</f>
        <v>0</v>
      </c>
      <c r="F112" s="66">
        <f>'[2]transportas ir kt.'!F63</f>
        <v>0</v>
      </c>
      <c r="G112" s="66"/>
      <c r="H112" s="66">
        <f t="shared" si="57"/>
        <v>0</v>
      </c>
      <c r="I112" s="96">
        <v>0</v>
      </c>
      <c r="J112" s="64">
        <f t="shared" si="52"/>
        <v>0</v>
      </c>
      <c r="K112" s="65">
        <f>'[2]transportas ir kt.'!K63</f>
        <v>0</v>
      </c>
      <c r="L112" s="66">
        <v>30</v>
      </c>
      <c r="M112" s="66">
        <f>'[2]transportas ir kt.'!M63</f>
        <v>0</v>
      </c>
      <c r="N112" s="66">
        <f>'[2]transportas ir kt.'!N63</f>
        <v>0</v>
      </c>
      <c r="O112" s="66">
        <f t="shared" si="53"/>
        <v>30</v>
      </c>
      <c r="P112" s="96">
        <v>30</v>
      </c>
      <c r="Q112" s="64">
        <f t="shared" si="32"/>
        <v>0</v>
      </c>
      <c r="R112" s="65">
        <f>'[2]transportas ir kt.'!R63</f>
        <v>0</v>
      </c>
      <c r="S112" s="66">
        <f>'[2]transportas ir kt.'!S63</f>
        <v>0</v>
      </c>
      <c r="T112" s="66">
        <f>'[2]transportas ir kt.'!T63</f>
        <v>0</v>
      </c>
      <c r="U112" s="66">
        <f>'[2]transportas ir kt.'!U63</f>
        <v>0</v>
      </c>
      <c r="V112" s="66">
        <f t="shared" si="55"/>
        <v>0</v>
      </c>
      <c r="W112" s="96"/>
      <c r="X112" s="64">
        <f t="shared" si="33"/>
        <v>0</v>
      </c>
      <c r="Y112" s="65"/>
      <c r="Z112" s="66"/>
      <c r="AA112" s="66"/>
      <c r="AB112" s="66">
        <v>0</v>
      </c>
      <c r="AC112" s="66">
        <f t="shared" si="54"/>
        <v>0</v>
      </c>
      <c r="AD112" s="96"/>
      <c r="AE112" s="64">
        <f t="shared" si="34"/>
        <v>0</v>
      </c>
      <c r="AF112" s="65"/>
      <c r="AG112" s="66"/>
      <c r="AH112" s="66"/>
      <c r="AI112" s="66"/>
      <c r="AJ112" s="66">
        <f t="shared" si="56"/>
        <v>0</v>
      </c>
      <c r="AK112" s="96"/>
      <c r="AL112" s="74">
        <f t="shared" si="29"/>
        <v>30</v>
      </c>
    </row>
    <row r="113" spans="1:38" x14ac:dyDescent="0.3">
      <c r="A113" s="87" t="s">
        <v>327</v>
      </c>
      <c r="B113" s="189" t="s">
        <v>324</v>
      </c>
      <c r="C113" s="71"/>
      <c r="D113" s="78"/>
      <c r="E113" s="66"/>
      <c r="F113" s="66"/>
      <c r="G113" s="66"/>
      <c r="H113" s="66">
        <f t="shared" si="57"/>
        <v>0</v>
      </c>
      <c r="I113" s="96"/>
      <c r="J113" s="64">
        <f t="shared" si="52"/>
        <v>0</v>
      </c>
      <c r="K113" s="65">
        <v>2</v>
      </c>
      <c r="L113" s="66">
        <v>2</v>
      </c>
      <c r="M113" s="66"/>
      <c r="N113" s="66"/>
      <c r="O113" s="66">
        <f t="shared" si="53"/>
        <v>4</v>
      </c>
      <c r="P113" s="96">
        <v>4</v>
      </c>
      <c r="Q113" s="64">
        <f t="shared" si="32"/>
        <v>0</v>
      </c>
      <c r="R113" s="65"/>
      <c r="S113" s="66"/>
      <c r="T113" s="66"/>
      <c r="U113" s="66"/>
      <c r="V113" s="66">
        <f t="shared" si="55"/>
        <v>0</v>
      </c>
      <c r="W113" s="96"/>
      <c r="X113" s="64">
        <f t="shared" si="33"/>
        <v>0</v>
      </c>
      <c r="Y113" s="65"/>
      <c r="Z113" s="66"/>
      <c r="AA113" s="66"/>
      <c r="AB113" s="66">
        <v>0</v>
      </c>
      <c r="AC113" s="66">
        <f t="shared" si="54"/>
        <v>0</v>
      </c>
      <c r="AD113" s="96"/>
      <c r="AE113" s="64">
        <f t="shared" si="34"/>
        <v>0</v>
      </c>
      <c r="AF113" s="65"/>
      <c r="AG113" s="66"/>
      <c r="AH113" s="66"/>
      <c r="AI113" s="66"/>
      <c r="AJ113" s="66">
        <f t="shared" si="56"/>
        <v>0</v>
      </c>
      <c r="AK113" s="96"/>
      <c r="AL113" s="74">
        <f t="shared" si="29"/>
        <v>4</v>
      </c>
    </row>
    <row r="114" spans="1:38" x14ac:dyDescent="0.3">
      <c r="A114" s="87" t="s">
        <v>328</v>
      </c>
      <c r="B114" s="189" t="s">
        <v>325</v>
      </c>
      <c r="C114" s="71"/>
      <c r="D114" s="78"/>
      <c r="E114" s="66"/>
      <c r="F114" s="66"/>
      <c r="G114" s="66">
        <v>0.76</v>
      </c>
      <c r="H114" s="66">
        <f t="shared" si="57"/>
        <v>0.76</v>
      </c>
      <c r="I114" s="96">
        <v>0.76</v>
      </c>
      <c r="J114" s="64">
        <f t="shared" si="52"/>
        <v>0</v>
      </c>
      <c r="K114" s="65"/>
      <c r="L114" s="66"/>
      <c r="M114" s="66">
        <v>1</v>
      </c>
      <c r="N114" s="66"/>
      <c r="O114" s="66">
        <f t="shared" si="53"/>
        <v>1</v>
      </c>
      <c r="P114" s="96">
        <v>1</v>
      </c>
      <c r="Q114" s="64">
        <f t="shared" si="32"/>
        <v>0</v>
      </c>
      <c r="R114" s="65"/>
      <c r="S114" s="66"/>
      <c r="T114" s="66"/>
      <c r="U114" s="66"/>
      <c r="V114" s="66">
        <f t="shared" si="55"/>
        <v>0</v>
      </c>
      <c r="W114" s="96"/>
      <c r="X114" s="64">
        <f t="shared" si="33"/>
        <v>0</v>
      </c>
      <c r="Y114" s="65"/>
      <c r="Z114" s="66"/>
      <c r="AA114" s="66"/>
      <c r="AB114" s="66"/>
      <c r="AC114" s="66">
        <f t="shared" si="54"/>
        <v>0</v>
      </c>
      <c r="AD114" s="96"/>
      <c r="AE114" s="64">
        <f t="shared" si="34"/>
        <v>0</v>
      </c>
      <c r="AF114" s="65"/>
      <c r="AG114" s="66"/>
      <c r="AH114" s="66"/>
      <c r="AI114" s="66"/>
      <c r="AJ114" s="66">
        <f t="shared" si="56"/>
        <v>0</v>
      </c>
      <c r="AK114" s="96"/>
      <c r="AL114" s="74">
        <f t="shared" si="29"/>
        <v>1.76</v>
      </c>
    </row>
    <row r="115" spans="1:38" x14ac:dyDescent="0.3">
      <c r="A115" s="87" t="s">
        <v>329</v>
      </c>
      <c r="B115" s="189" t="s">
        <v>331</v>
      </c>
      <c r="C115" s="71"/>
      <c r="D115" s="78"/>
      <c r="E115" s="66"/>
      <c r="F115" s="66"/>
      <c r="G115" s="66"/>
      <c r="H115" s="66">
        <f t="shared" si="57"/>
        <v>0</v>
      </c>
      <c r="I115" s="96"/>
      <c r="J115" s="64">
        <f t="shared" si="52"/>
        <v>0</v>
      </c>
      <c r="K115" s="65">
        <v>3</v>
      </c>
      <c r="L115" s="66"/>
      <c r="M115" s="66"/>
      <c r="N115" s="66"/>
      <c r="O115" s="66">
        <f t="shared" si="53"/>
        <v>3</v>
      </c>
      <c r="P115" s="96">
        <v>3</v>
      </c>
      <c r="Q115" s="64">
        <f t="shared" si="32"/>
        <v>0</v>
      </c>
      <c r="R115" s="65"/>
      <c r="S115" s="66"/>
      <c r="T115" s="66"/>
      <c r="U115" s="66"/>
      <c r="V115" s="66">
        <f t="shared" si="55"/>
        <v>0</v>
      </c>
      <c r="W115" s="96"/>
      <c r="X115" s="64">
        <f t="shared" si="33"/>
        <v>0</v>
      </c>
      <c r="Y115" s="65"/>
      <c r="Z115" s="66"/>
      <c r="AA115" s="66"/>
      <c r="AB115" s="66"/>
      <c r="AC115" s="66">
        <f t="shared" si="54"/>
        <v>0</v>
      </c>
      <c r="AD115" s="96"/>
      <c r="AE115" s="64">
        <f t="shared" si="34"/>
        <v>0</v>
      </c>
      <c r="AF115" s="65"/>
      <c r="AG115" s="66"/>
      <c r="AH115" s="66"/>
      <c r="AI115" s="66"/>
      <c r="AJ115" s="66">
        <f t="shared" si="56"/>
        <v>0</v>
      </c>
      <c r="AK115" s="96"/>
      <c r="AL115" s="74">
        <f t="shared" si="29"/>
        <v>3</v>
      </c>
    </row>
    <row r="116" spans="1:38" ht="15" thickBot="1" x14ac:dyDescent="0.35">
      <c r="A116" s="218" t="s">
        <v>330</v>
      </c>
      <c r="B116" s="191" t="s">
        <v>326</v>
      </c>
      <c r="C116" s="219"/>
      <c r="D116" s="220"/>
      <c r="E116" s="101"/>
      <c r="F116" s="101"/>
      <c r="G116" s="101"/>
      <c r="H116" s="101">
        <f t="shared" si="57"/>
        <v>0</v>
      </c>
      <c r="I116" s="102"/>
      <c r="J116" s="99">
        <f t="shared" si="52"/>
        <v>0</v>
      </c>
      <c r="K116" s="100">
        <v>8</v>
      </c>
      <c r="L116" s="101"/>
      <c r="M116" s="101"/>
      <c r="N116" s="101"/>
      <c r="O116" s="101">
        <f t="shared" si="53"/>
        <v>8</v>
      </c>
      <c r="P116" s="102">
        <v>8</v>
      </c>
      <c r="Q116" s="99">
        <f t="shared" si="32"/>
        <v>0</v>
      </c>
      <c r="R116" s="100"/>
      <c r="S116" s="101"/>
      <c r="T116" s="101"/>
      <c r="U116" s="101"/>
      <c r="V116" s="101">
        <f t="shared" si="55"/>
        <v>0</v>
      </c>
      <c r="W116" s="102"/>
      <c r="X116" s="99">
        <f t="shared" si="33"/>
        <v>0</v>
      </c>
      <c r="Y116" s="100"/>
      <c r="Z116" s="101"/>
      <c r="AA116" s="101"/>
      <c r="AB116" s="101"/>
      <c r="AC116" s="101">
        <f t="shared" si="54"/>
        <v>0</v>
      </c>
      <c r="AD116" s="102"/>
      <c r="AE116" s="99">
        <f t="shared" si="34"/>
        <v>0</v>
      </c>
      <c r="AF116" s="100"/>
      <c r="AG116" s="101"/>
      <c r="AH116" s="101"/>
      <c r="AI116" s="101"/>
      <c r="AJ116" s="101">
        <f t="shared" si="56"/>
        <v>0</v>
      </c>
      <c r="AK116" s="102"/>
      <c r="AL116" s="103">
        <f t="shared" si="29"/>
        <v>8</v>
      </c>
    </row>
  </sheetData>
  <mergeCells count="14">
    <mergeCell ref="N2:W2"/>
    <mergeCell ref="A5:U5"/>
    <mergeCell ref="A8:A9"/>
    <mergeCell ref="C8:C9"/>
    <mergeCell ref="D8:I8"/>
    <mergeCell ref="J8:J9"/>
    <mergeCell ref="K8:P8"/>
    <mergeCell ref="Q8:Q9"/>
    <mergeCell ref="R8:W8"/>
    <mergeCell ref="X8:X9"/>
    <mergeCell ref="Y8:AD8"/>
    <mergeCell ref="AE8:AE9"/>
    <mergeCell ref="AF8:AK8"/>
    <mergeCell ref="AL8:AL9"/>
  </mergeCells>
  <conditionalFormatting sqref="B15:B17">
    <cfRule type="cellIs" dxfId="19" priority="6" operator="equal">
      <formula>0</formula>
    </cfRule>
  </conditionalFormatting>
  <conditionalFormatting sqref="B36:B38">
    <cfRule type="cellIs" dxfId="18" priority="5" operator="equal">
      <formula>0</formula>
    </cfRule>
  </conditionalFormatting>
  <conditionalFormatting sqref="B40:B42">
    <cfRule type="cellIs" dxfId="17" priority="2" operator="equal">
      <formula>0</formula>
    </cfRule>
  </conditionalFormatting>
  <conditionalFormatting sqref="B49">
    <cfRule type="cellIs" dxfId="16" priority="3" operator="equal">
      <formula>0</formula>
    </cfRule>
  </conditionalFormatting>
  <conditionalFormatting sqref="B82:B88">
    <cfRule type="cellIs" dxfId="15" priority="1" operator="equal">
      <formula>0</formula>
    </cfRule>
  </conditionalFormatting>
  <conditionalFormatting sqref="B112:B116">
    <cfRule type="cellIs" dxfId="14" priority="4" operator="equal">
      <formula>0</formula>
    </cfRule>
  </conditionalFormatting>
  <pageMargins left="0.70866141732283472" right="0.70866141732283472" top="0.74803149606299213" bottom="0.74803149606299213" header="0.31496062992125984" footer="0.31496062992125984"/>
  <pageSetup paperSize="8" scale="47" fitToHeight="0" orientation="landscape" r:id="rId1"/>
  <headerFooter>
    <oddFooter>&amp;C&amp;P</oddFooter>
  </headerFooter>
  <rowBreaks count="2" manualBreakCount="2">
    <brk id="51" max="16383" man="1"/>
    <brk id="88" max="16383" man="1"/>
  </row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8DCF15-6782-49D0-89BF-BBC3899E058C}">
  <sheetPr>
    <pageSetUpPr fitToPage="1"/>
  </sheetPr>
  <dimension ref="A1:AP125"/>
  <sheetViews>
    <sheetView showGridLines="0" showZeros="0" zoomScaleNormal="100" workbookViewId="0">
      <pane xSplit="2" ySplit="9" topLeftCell="AB10" activePane="bottomRight" state="frozen"/>
      <selection pane="topRight" activeCell="C1" sqref="C1"/>
      <selection pane="bottomLeft" activeCell="A7" sqref="A7"/>
      <selection pane="bottomRight" activeCell="AL10" sqref="AL10"/>
    </sheetView>
  </sheetViews>
  <sheetFormatPr defaultRowHeight="14.4" outlineLevelCol="1" x14ac:dyDescent="0.3"/>
  <cols>
    <col min="2" max="2" width="51.6640625" customWidth="1"/>
    <col min="3" max="3" width="11.5546875" customWidth="1" outlineLevel="1"/>
    <col min="4" max="6" width="9.5546875" customWidth="1" outlineLevel="1"/>
    <col min="7" max="7" width="9.33203125" customWidth="1" outlineLevel="1"/>
    <col min="8" max="9" width="9.5546875" customWidth="1" outlineLevel="1"/>
    <col min="10" max="10" width="10.109375" customWidth="1" outlineLevel="1"/>
    <col min="11" max="14" width="9.33203125" customWidth="1" outlineLevel="1"/>
    <col min="15" max="16" width="9.5546875" customWidth="1" outlineLevel="1"/>
    <col min="17" max="17" width="10.109375" customWidth="1"/>
    <col min="18" max="29" width="9.33203125" customWidth="1"/>
    <col min="30" max="30" width="11.5546875" customWidth="1"/>
    <col min="31" max="36" width="9.33203125" customWidth="1"/>
    <col min="37" max="37" width="10" customWidth="1"/>
    <col min="38" max="38" width="11.33203125" customWidth="1"/>
  </cols>
  <sheetData>
    <row r="1" spans="1:42" x14ac:dyDescent="0.3">
      <c r="P1" t="s">
        <v>311</v>
      </c>
    </row>
    <row r="2" spans="1:42" ht="14.4" customHeight="1" x14ac:dyDescent="0.3">
      <c r="N2" s="316" t="s">
        <v>376</v>
      </c>
      <c r="O2" s="316"/>
      <c r="P2" s="316"/>
      <c r="Q2" s="316"/>
      <c r="R2" s="316"/>
      <c r="S2" s="316"/>
      <c r="T2" s="316"/>
      <c r="U2" s="316"/>
      <c r="V2" s="316"/>
      <c r="W2" s="316"/>
    </row>
    <row r="3" spans="1:42" ht="15.6" x14ac:dyDescent="0.3">
      <c r="P3" s="1" t="s">
        <v>375</v>
      </c>
    </row>
    <row r="4" spans="1:42" ht="15.6" x14ac:dyDescent="0.3">
      <c r="P4" s="1" t="s">
        <v>312</v>
      </c>
    </row>
    <row r="5" spans="1:42" x14ac:dyDescent="0.3">
      <c r="A5" s="315" t="s">
        <v>339</v>
      </c>
      <c r="B5" s="315"/>
      <c r="C5" s="315"/>
      <c r="D5" s="315"/>
      <c r="E5" s="315"/>
      <c r="F5" s="315"/>
      <c r="G5" s="315"/>
      <c r="H5" s="315"/>
      <c r="I5" s="315"/>
      <c r="J5" s="315"/>
      <c r="K5" s="315"/>
      <c r="L5" s="315"/>
      <c r="M5" s="315"/>
      <c r="N5" s="315"/>
      <c r="O5" s="315"/>
      <c r="P5" s="315"/>
      <c r="Q5" s="315"/>
      <c r="R5" s="315"/>
      <c r="S5" s="315"/>
      <c r="T5" s="315"/>
      <c r="U5" s="315"/>
      <c r="V5" s="3"/>
      <c r="W5" s="3"/>
      <c r="X5" s="3"/>
      <c r="Y5" s="3"/>
      <c r="Z5" s="3"/>
      <c r="AA5" s="3"/>
      <c r="AB5" s="3"/>
      <c r="AC5" s="3"/>
      <c r="AD5" s="3"/>
      <c r="AE5" s="3"/>
      <c r="AF5" s="3"/>
      <c r="AG5" s="3"/>
      <c r="AH5" s="3"/>
      <c r="AI5" s="3"/>
      <c r="AJ5" s="3"/>
      <c r="AK5" s="3"/>
      <c r="AL5" s="232">
        <f>AL10-AL54</f>
        <v>-2.999999998792191E-3</v>
      </c>
    </row>
    <row r="6" spans="1:42" ht="15" thickBot="1" x14ac:dyDescent="0.35">
      <c r="A6" s="2"/>
      <c r="B6" s="2"/>
      <c r="C6" s="2"/>
      <c r="D6" s="2"/>
      <c r="E6" s="2"/>
      <c r="F6" s="2"/>
      <c r="G6" s="2"/>
      <c r="H6" s="221">
        <f>H10-H54</f>
        <v>0</v>
      </c>
      <c r="I6" s="2"/>
      <c r="J6" s="2"/>
      <c r="K6" s="2"/>
      <c r="L6" s="2"/>
      <c r="M6" s="2"/>
      <c r="N6" s="2"/>
      <c r="O6" s="2"/>
      <c r="P6" s="2"/>
      <c r="Q6" s="2"/>
      <c r="R6" s="2"/>
      <c r="S6" s="2"/>
      <c r="T6" s="2"/>
      <c r="U6" s="2"/>
      <c r="V6" s="3"/>
      <c r="W6" s="3"/>
      <c r="X6" s="3"/>
      <c r="Y6" s="3"/>
      <c r="Z6" s="3"/>
      <c r="AA6" s="3"/>
      <c r="AB6" s="3"/>
      <c r="AC6" s="3"/>
      <c r="AD6" s="3"/>
      <c r="AE6" s="3"/>
      <c r="AF6" s="3"/>
      <c r="AG6" s="3"/>
      <c r="AH6" s="3"/>
      <c r="AI6" s="3"/>
      <c r="AJ6" s="3"/>
      <c r="AK6" s="3"/>
      <c r="AL6" s="3"/>
    </row>
    <row r="7" spans="1:42" ht="15" hidden="1" customHeight="1" thickBot="1" x14ac:dyDescent="0.35">
      <c r="A7" s="3"/>
      <c r="B7" s="3"/>
      <c r="C7" s="3"/>
      <c r="D7" s="4">
        <f>D10-D54</f>
        <v>0</v>
      </c>
      <c r="E7" s="4">
        <f>E10-E54</f>
        <v>0</v>
      </c>
      <c r="F7" s="4">
        <f>F10-F54</f>
        <v>0</v>
      </c>
      <c r="G7" s="4">
        <f>G10-G54</f>
        <v>0</v>
      </c>
      <c r="H7" s="4">
        <f>H10-H54</f>
        <v>0</v>
      </c>
      <c r="I7" s="4"/>
      <c r="J7" s="4"/>
      <c r="K7" s="4"/>
      <c r="L7" s="4"/>
      <c r="M7" s="4"/>
      <c r="N7" s="4"/>
      <c r="O7" s="4">
        <f>O10-O54</f>
        <v>0</v>
      </c>
      <c r="P7" s="4"/>
      <c r="Q7" s="4">
        <f t="shared" ref="Q7:V7" si="0">Q10-Q54</f>
        <v>0</v>
      </c>
      <c r="R7" s="4">
        <f t="shared" si="0"/>
        <v>10.530000000000001</v>
      </c>
      <c r="S7" s="4">
        <f t="shared" si="0"/>
        <v>25.907000000000011</v>
      </c>
      <c r="T7" s="4">
        <f t="shared" si="0"/>
        <v>-42.469999999999914</v>
      </c>
      <c r="U7" s="4">
        <f t="shared" si="0"/>
        <v>6.0299999999999727</v>
      </c>
      <c r="V7" s="4">
        <f t="shared" si="0"/>
        <v>-2.9999999997016857E-3</v>
      </c>
      <c r="W7" s="4"/>
      <c r="X7" s="4">
        <f t="shared" ref="X7:AC7" si="1">X10-X54</f>
        <v>0</v>
      </c>
      <c r="Y7" s="4">
        <f t="shared" si="1"/>
        <v>78.37</v>
      </c>
      <c r="Z7" s="4">
        <f t="shared" si="1"/>
        <v>2.2700000000000102</v>
      </c>
      <c r="AA7" s="4">
        <f t="shared" si="1"/>
        <v>-108.72999999999996</v>
      </c>
      <c r="AB7" s="4">
        <f t="shared" si="1"/>
        <v>28.089999999999975</v>
      </c>
      <c r="AC7" s="4">
        <f t="shared" si="1"/>
        <v>0</v>
      </c>
      <c r="AD7" s="4"/>
      <c r="AE7" s="4">
        <f t="shared" ref="AE7:AJ7" si="2">AE10-AE54</f>
        <v>-272</v>
      </c>
      <c r="AF7" s="4">
        <f t="shared" si="2"/>
        <v>98.12</v>
      </c>
      <c r="AG7" s="4">
        <f t="shared" si="2"/>
        <v>78.72</v>
      </c>
      <c r="AH7" s="4">
        <f t="shared" si="2"/>
        <v>-1060.48</v>
      </c>
      <c r="AI7" s="4">
        <f t="shared" si="2"/>
        <v>-110.05999999999995</v>
      </c>
      <c r="AJ7" s="4">
        <f t="shared" si="2"/>
        <v>0</v>
      </c>
      <c r="AK7" s="4"/>
      <c r="AL7" s="5">
        <f>AL10-AL54</f>
        <v>-2.999999998792191E-3</v>
      </c>
    </row>
    <row r="8" spans="1:42" ht="29.25" customHeight="1" thickBot="1" x14ac:dyDescent="0.35">
      <c r="A8" s="306" t="s">
        <v>1</v>
      </c>
      <c r="B8" s="6" t="s">
        <v>2</v>
      </c>
      <c r="C8" s="308" t="s">
        <v>3</v>
      </c>
      <c r="D8" s="310" t="s">
        <v>4</v>
      </c>
      <c r="E8" s="311"/>
      <c r="F8" s="311"/>
      <c r="G8" s="311"/>
      <c r="H8" s="311"/>
      <c r="I8" s="311"/>
      <c r="J8" s="308" t="s">
        <v>5</v>
      </c>
      <c r="K8" s="312" t="s">
        <v>6</v>
      </c>
      <c r="L8" s="313"/>
      <c r="M8" s="313"/>
      <c r="N8" s="313"/>
      <c r="O8" s="313"/>
      <c r="P8" s="314"/>
      <c r="Q8" s="308" t="s">
        <v>7</v>
      </c>
      <c r="R8" s="312" t="s">
        <v>8</v>
      </c>
      <c r="S8" s="313"/>
      <c r="T8" s="313"/>
      <c r="U8" s="313"/>
      <c r="V8" s="313"/>
      <c r="W8" s="314"/>
      <c r="X8" s="308" t="s">
        <v>9</v>
      </c>
      <c r="Y8" s="313" t="s">
        <v>10</v>
      </c>
      <c r="Z8" s="313"/>
      <c r="AA8" s="313"/>
      <c r="AB8" s="313"/>
      <c r="AC8" s="313"/>
      <c r="AD8" s="314"/>
      <c r="AE8" s="308" t="s">
        <v>11</v>
      </c>
      <c r="AF8" s="312" t="s">
        <v>12</v>
      </c>
      <c r="AG8" s="313"/>
      <c r="AH8" s="313"/>
      <c r="AI8" s="313"/>
      <c r="AJ8" s="313"/>
      <c r="AK8" s="314"/>
      <c r="AL8" s="302" t="s">
        <v>13</v>
      </c>
    </row>
    <row r="9" spans="1:42" ht="41.4" thickBot="1" x14ac:dyDescent="0.35">
      <c r="A9" s="307"/>
      <c r="B9" s="7" t="s">
        <v>14</v>
      </c>
      <c r="C9" s="309"/>
      <c r="D9" s="8" t="s">
        <v>15</v>
      </c>
      <c r="E9" s="9" t="s">
        <v>16</v>
      </c>
      <c r="F9" s="9" t="s">
        <v>17</v>
      </c>
      <c r="G9" s="9" t="s">
        <v>18</v>
      </c>
      <c r="H9" s="9" t="s">
        <v>19</v>
      </c>
      <c r="I9" s="10" t="s">
        <v>20</v>
      </c>
      <c r="J9" s="309"/>
      <c r="K9" s="11" t="s">
        <v>15</v>
      </c>
      <c r="L9" s="12" t="s">
        <v>16</v>
      </c>
      <c r="M9" s="12" t="s">
        <v>17</v>
      </c>
      <c r="N9" s="12" t="s">
        <v>18</v>
      </c>
      <c r="O9" s="12" t="s">
        <v>19</v>
      </c>
      <c r="P9" s="13" t="s">
        <v>20</v>
      </c>
      <c r="Q9" s="309"/>
      <c r="R9" s="14" t="s">
        <v>15</v>
      </c>
      <c r="S9" s="9" t="s">
        <v>16</v>
      </c>
      <c r="T9" s="9" t="s">
        <v>17</v>
      </c>
      <c r="U9" s="9" t="s">
        <v>18</v>
      </c>
      <c r="V9" s="9" t="s">
        <v>19</v>
      </c>
      <c r="W9" s="15" t="s">
        <v>20</v>
      </c>
      <c r="X9" s="309"/>
      <c r="Y9" s="11" t="s">
        <v>15</v>
      </c>
      <c r="Z9" s="12" t="s">
        <v>16</v>
      </c>
      <c r="AA9" s="12" t="s">
        <v>17</v>
      </c>
      <c r="AB9" s="12" t="s">
        <v>18</v>
      </c>
      <c r="AC9" s="12" t="s">
        <v>19</v>
      </c>
      <c r="AD9" s="13" t="s">
        <v>20</v>
      </c>
      <c r="AE9" s="309"/>
      <c r="AF9" s="8" t="s">
        <v>15</v>
      </c>
      <c r="AG9" s="9" t="s">
        <v>16</v>
      </c>
      <c r="AH9" s="9" t="s">
        <v>17</v>
      </c>
      <c r="AI9" s="9" t="s">
        <v>18</v>
      </c>
      <c r="AJ9" s="9" t="s">
        <v>19</v>
      </c>
      <c r="AK9" s="10" t="s">
        <v>20</v>
      </c>
      <c r="AL9" s="303"/>
      <c r="AN9" s="16"/>
    </row>
    <row r="10" spans="1:42" ht="15.75" customHeight="1" x14ac:dyDescent="0.3">
      <c r="A10" s="17" t="s">
        <v>21</v>
      </c>
      <c r="B10" s="18" t="s">
        <v>22</v>
      </c>
      <c r="C10" s="19">
        <f t="shared" ref="C10:AL10" si="3">C11+C12+C26+C46+C52</f>
        <v>1575.19</v>
      </c>
      <c r="D10" s="20">
        <f t="shared" si="3"/>
        <v>1552.4587050000002</v>
      </c>
      <c r="E10" s="21">
        <f t="shared" si="3"/>
        <v>1018.4787050000001</v>
      </c>
      <c r="F10" s="21">
        <f t="shared" si="3"/>
        <v>1064.0687049999999</v>
      </c>
      <c r="G10" s="21">
        <f t="shared" si="3"/>
        <v>251.11870500000003</v>
      </c>
      <c r="H10" s="22">
        <f t="shared" si="3"/>
        <v>3886.12482</v>
      </c>
      <c r="I10" s="23">
        <f t="shared" si="3"/>
        <v>0</v>
      </c>
      <c r="J10" s="19">
        <f t="shared" si="3"/>
        <v>0</v>
      </c>
      <c r="K10" s="20">
        <f t="shared" si="3"/>
        <v>402.89</v>
      </c>
      <c r="L10" s="21">
        <f t="shared" si="3"/>
        <v>273.75</v>
      </c>
      <c r="M10" s="21">
        <f t="shared" si="3"/>
        <v>706.53</v>
      </c>
      <c r="N10" s="21">
        <f t="shared" si="3"/>
        <v>167.82</v>
      </c>
      <c r="O10" s="21">
        <f t="shared" si="3"/>
        <v>1550.9899999999998</v>
      </c>
      <c r="P10" s="23">
        <f t="shared" si="3"/>
        <v>0</v>
      </c>
      <c r="Q10" s="19">
        <f t="shared" si="3"/>
        <v>0</v>
      </c>
      <c r="R10" s="19">
        <f t="shared" si="3"/>
        <v>177.19</v>
      </c>
      <c r="S10" s="19">
        <f t="shared" si="3"/>
        <v>252.64</v>
      </c>
      <c r="T10" s="19">
        <f t="shared" si="3"/>
        <v>791.62000000000012</v>
      </c>
      <c r="U10" s="19">
        <f t="shared" si="3"/>
        <v>748.78</v>
      </c>
      <c r="V10" s="19">
        <f t="shared" si="3"/>
        <v>1970.2300000000002</v>
      </c>
      <c r="W10" s="19">
        <f t="shared" si="3"/>
        <v>0</v>
      </c>
      <c r="X10" s="19">
        <f t="shared" si="3"/>
        <v>0</v>
      </c>
      <c r="Y10" s="20">
        <f t="shared" si="3"/>
        <v>182.59</v>
      </c>
      <c r="Z10" s="21">
        <f t="shared" si="3"/>
        <v>182.59</v>
      </c>
      <c r="AA10" s="21">
        <f t="shared" si="3"/>
        <v>277.59000000000003</v>
      </c>
      <c r="AB10" s="21">
        <f t="shared" si="3"/>
        <v>474.93</v>
      </c>
      <c r="AC10" s="21">
        <f t="shared" si="3"/>
        <v>1117.7</v>
      </c>
      <c r="AD10" s="23">
        <f t="shared" si="3"/>
        <v>0</v>
      </c>
      <c r="AE10" s="19">
        <f t="shared" si="3"/>
        <v>0</v>
      </c>
      <c r="AF10" s="19">
        <f t="shared" si="3"/>
        <v>244.58</v>
      </c>
      <c r="AG10" s="19">
        <f t="shared" si="3"/>
        <v>244.58</v>
      </c>
      <c r="AH10" s="19">
        <f t="shared" si="3"/>
        <v>2708.7799999999997</v>
      </c>
      <c r="AI10" s="19">
        <f t="shared" si="3"/>
        <v>794.59</v>
      </c>
      <c r="AJ10" s="19">
        <f t="shared" si="3"/>
        <v>4986.2299999999996</v>
      </c>
      <c r="AK10" s="19">
        <f t="shared" si="3"/>
        <v>0</v>
      </c>
      <c r="AL10" s="19">
        <f t="shared" si="3"/>
        <v>13511.274820000001</v>
      </c>
      <c r="AM10" s="16"/>
      <c r="AN10" s="16"/>
      <c r="AP10" s="16"/>
    </row>
    <row r="11" spans="1:42" ht="15.75" customHeight="1" x14ac:dyDescent="0.3">
      <c r="A11" s="24" t="s">
        <v>23</v>
      </c>
      <c r="B11" s="282" t="s">
        <v>374</v>
      </c>
      <c r="C11" s="26"/>
      <c r="D11" s="27">
        <f>D54-D46-D26-D12</f>
        <v>80.729705000000195</v>
      </c>
      <c r="E11" s="27">
        <f>E54-E46-E26-E12</f>
        <v>131.93870500000008</v>
      </c>
      <c r="F11" s="27">
        <f>F54-F46-F26-F12</f>
        <v>103.11870499999986</v>
      </c>
      <c r="G11" s="27">
        <f>G54-G46-G26-G12</f>
        <v>209.64870500000004</v>
      </c>
      <c r="H11" s="22">
        <f>SUM(D11:G11)</f>
        <v>525.43582000000015</v>
      </c>
      <c r="I11" s="28"/>
      <c r="J11" s="26"/>
      <c r="K11" s="27">
        <v>142.25</v>
      </c>
      <c r="L11" s="27">
        <v>142.25</v>
      </c>
      <c r="M11" s="27">
        <v>142.25</v>
      </c>
      <c r="N11" s="27">
        <v>167.82</v>
      </c>
      <c r="O11" s="22">
        <f>SUM(K11:N11)</f>
        <v>594.56999999999994</v>
      </c>
      <c r="P11" s="28"/>
      <c r="Q11" s="26"/>
      <c r="R11" s="29">
        <v>177.19</v>
      </c>
      <c r="S11" s="29">
        <v>214.53</v>
      </c>
      <c r="T11" s="29">
        <v>227.19</v>
      </c>
      <c r="U11" s="29">
        <v>226.68</v>
      </c>
      <c r="V11" s="22">
        <f>SUM(R11:U11)</f>
        <v>845.59000000000015</v>
      </c>
      <c r="W11" s="33"/>
      <c r="X11" s="26"/>
      <c r="Y11" s="27">
        <v>182.59</v>
      </c>
      <c r="Z11" s="27">
        <v>182.59</v>
      </c>
      <c r="AA11" s="27">
        <v>182.59</v>
      </c>
      <c r="AB11" s="22">
        <v>230.13</v>
      </c>
      <c r="AC11" s="22">
        <f>SUM(Y11:AB11)</f>
        <v>777.9</v>
      </c>
      <c r="AD11" s="28"/>
      <c r="AE11" s="26"/>
      <c r="AF11" s="27">
        <v>244.58</v>
      </c>
      <c r="AG11" s="27">
        <v>244.58</v>
      </c>
      <c r="AH11" s="27">
        <v>244.58</v>
      </c>
      <c r="AI11" s="27">
        <v>244.59</v>
      </c>
      <c r="AJ11" s="22">
        <f>SUM(AF11:AI11)</f>
        <v>978.33</v>
      </c>
      <c r="AK11" s="28"/>
      <c r="AL11" s="26">
        <f>H11+O11+V11+AC11+AJ11</f>
        <v>3721.82582</v>
      </c>
      <c r="AN11" s="16"/>
      <c r="AP11" s="16"/>
    </row>
    <row r="12" spans="1:42" ht="15.75" customHeight="1" x14ac:dyDescent="0.3">
      <c r="A12" s="24" t="s">
        <v>25</v>
      </c>
      <c r="B12" s="25" t="s">
        <v>26</v>
      </c>
      <c r="C12" s="26">
        <f>SUM(C13:C23)</f>
        <v>461.92</v>
      </c>
      <c r="D12" s="27">
        <f t="shared" ref="D12:AK12" si="4">SUM(D13:D23)</f>
        <v>616.26900000000001</v>
      </c>
      <c r="E12" s="22">
        <f t="shared" si="4"/>
        <v>369.07</v>
      </c>
      <c r="F12" s="22">
        <f t="shared" si="4"/>
        <v>390.49</v>
      </c>
      <c r="G12" s="22">
        <f t="shared" si="4"/>
        <v>0</v>
      </c>
      <c r="H12" s="22">
        <f t="shared" si="4"/>
        <v>1375.829</v>
      </c>
      <c r="I12" s="22">
        <f t="shared" si="4"/>
        <v>0</v>
      </c>
      <c r="J12" s="26">
        <f t="shared" si="4"/>
        <v>0</v>
      </c>
      <c r="K12" s="27">
        <f t="shared" si="4"/>
        <v>17.64</v>
      </c>
      <c r="L12" s="22">
        <f t="shared" si="4"/>
        <v>0</v>
      </c>
      <c r="M12" s="22">
        <f t="shared" si="4"/>
        <v>14.28</v>
      </c>
      <c r="N12" s="22">
        <f t="shared" si="4"/>
        <v>0</v>
      </c>
      <c r="O12" s="22">
        <f t="shared" si="4"/>
        <v>31.92</v>
      </c>
      <c r="P12" s="28">
        <f t="shared" si="4"/>
        <v>0</v>
      </c>
      <c r="Q12" s="26">
        <f t="shared" si="4"/>
        <v>0</v>
      </c>
      <c r="R12" s="34">
        <f t="shared" si="4"/>
        <v>0</v>
      </c>
      <c r="S12" s="22">
        <f t="shared" si="4"/>
        <v>0</v>
      </c>
      <c r="T12" s="22">
        <f t="shared" si="4"/>
        <v>296</v>
      </c>
      <c r="U12" s="22">
        <f t="shared" si="4"/>
        <v>0</v>
      </c>
      <c r="V12" s="22">
        <f t="shared" si="4"/>
        <v>296</v>
      </c>
      <c r="W12" s="33">
        <f t="shared" si="4"/>
        <v>0</v>
      </c>
      <c r="X12" s="26">
        <f t="shared" si="4"/>
        <v>0</v>
      </c>
      <c r="Y12" s="27">
        <f>SUM(Y13:Y23)</f>
        <v>0</v>
      </c>
      <c r="Z12" s="22">
        <f t="shared" si="4"/>
        <v>0</v>
      </c>
      <c r="AA12" s="22">
        <f t="shared" si="4"/>
        <v>0</v>
      </c>
      <c r="AB12" s="22">
        <f t="shared" si="4"/>
        <v>0</v>
      </c>
      <c r="AC12" s="22">
        <f t="shared" si="4"/>
        <v>0</v>
      </c>
      <c r="AD12" s="28">
        <f t="shared" si="4"/>
        <v>0</v>
      </c>
      <c r="AE12" s="26">
        <f t="shared" si="4"/>
        <v>0</v>
      </c>
      <c r="AF12" s="27">
        <f t="shared" si="4"/>
        <v>0</v>
      </c>
      <c r="AG12" s="22">
        <f t="shared" si="4"/>
        <v>0</v>
      </c>
      <c r="AH12" s="22">
        <f t="shared" si="4"/>
        <v>1392.6</v>
      </c>
      <c r="AI12" s="22">
        <f t="shared" si="4"/>
        <v>0</v>
      </c>
      <c r="AJ12" s="22">
        <f>SUM(AJ13:AJ25)</f>
        <v>2386.3000000000002</v>
      </c>
      <c r="AK12" s="28">
        <f t="shared" si="4"/>
        <v>0</v>
      </c>
      <c r="AL12" s="26">
        <f>SUM(AL13:AL25)</f>
        <v>4090.049</v>
      </c>
      <c r="AN12" s="16"/>
    </row>
    <row r="13" spans="1:42" ht="33.75" customHeight="1" x14ac:dyDescent="0.3">
      <c r="A13" s="35" t="s">
        <v>27</v>
      </c>
      <c r="B13" s="36" t="s">
        <v>28</v>
      </c>
      <c r="C13" s="37">
        <v>402.46000000000004</v>
      </c>
      <c r="D13" s="38">
        <v>97.82</v>
      </c>
      <c r="E13" s="22"/>
      <c r="F13" s="22"/>
      <c r="G13" s="22"/>
      <c r="H13" s="39">
        <f>SUM(D13:G13)</f>
        <v>97.82</v>
      </c>
      <c r="I13" s="40"/>
      <c r="J13" s="37"/>
      <c r="K13" s="27"/>
      <c r="L13" s="22"/>
      <c r="M13" s="22"/>
      <c r="N13" s="22"/>
      <c r="O13" s="39">
        <f>SUM(K13:N13)</f>
        <v>0</v>
      </c>
      <c r="P13" s="28"/>
      <c r="Q13" s="37"/>
      <c r="R13" s="34"/>
      <c r="S13" s="22"/>
      <c r="T13" s="22"/>
      <c r="U13" s="22"/>
      <c r="V13" s="39">
        <f>SUM(R13:U13)</f>
        <v>0</v>
      </c>
      <c r="W13" s="33"/>
      <c r="X13" s="37"/>
      <c r="Y13" s="27"/>
      <c r="Z13" s="22"/>
      <c r="AA13" s="22"/>
      <c r="AB13" s="22"/>
      <c r="AC13" s="39">
        <f>SUM(Y13:AB13)</f>
        <v>0</v>
      </c>
      <c r="AD13" s="28"/>
      <c r="AE13" s="37"/>
      <c r="AF13" s="27"/>
      <c r="AG13" s="22"/>
      <c r="AH13" s="22"/>
      <c r="AI13" s="22"/>
      <c r="AJ13" s="39">
        <f>SUM(AF13:AI13)</f>
        <v>0</v>
      </c>
      <c r="AK13" s="28"/>
      <c r="AL13" s="37">
        <f t="shared" ref="AL13:AL53" si="5">H13+O13+V13+AC13+AJ13</f>
        <v>97.82</v>
      </c>
    </row>
    <row r="14" spans="1:42" ht="33.75" customHeight="1" x14ac:dyDescent="0.3">
      <c r="A14" s="35" t="s">
        <v>29</v>
      </c>
      <c r="B14" s="36" t="s">
        <v>30</v>
      </c>
      <c r="C14" s="37"/>
      <c r="D14" s="38">
        <v>414.9</v>
      </c>
      <c r="E14" s="39">
        <v>369.07</v>
      </c>
      <c r="F14" s="39">
        <v>369.07</v>
      </c>
      <c r="G14" s="22"/>
      <c r="H14" s="39">
        <f t="shared" ref="H14:H41" si="6">SUM(D14:G14)</f>
        <v>1153.04</v>
      </c>
      <c r="I14" s="40"/>
      <c r="J14" s="37"/>
      <c r="K14" s="27"/>
      <c r="L14" s="22"/>
      <c r="M14" s="22"/>
      <c r="N14" s="22"/>
      <c r="O14" s="39">
        <f t="shared" ref="O14:O44" si="7">SUM(K14:N14)</f>
        <v>0</v>
      </c>
      <c r="P14" s="28"/>
      <c r="Q14" s="37"/>
      <c r="R14" s="34"/>
      <c r="S14" s="22"/>
      <c r="T14" s="22"/>
      <c r="U14" s="22"/>
      <c r="V14" s="39">
        <f t="shared" ref="V14:V23" si="8">SUM(R14:U14)</f>
        <v>0</v>
      </c>
      <c r="W14" s="33"/>
      <c r="X14" s="37"/>
      <c r="Y14" s="27"/>
      <c r="Z14" s="22"/>
      <c r="AA14" s="22"/>
      <c r="AB14" s="22"/>
      <c r="AC14" s="39">
        <f t="shared" ref="AC14:AC44" si="9">SUM(Y14:AB14)</f>
        <v>0</v>
      </c>
      <c r="AD14" s="28"/>
      <c r="AE14" s="37"/>
      <c r="AF14" s="27"/>
      <c r="AG14" s="22"/>
      <c r="AH14" s="22"/>
      <c r="AI14" s="22"/>
      <c r="AJ14" s="39">
        <f t="shared" ref="AJ14:AJ25" si="10">SUM(AF14:AI14)</f>
        <v>0</v>
      </c>
      <c r="AK14" s="28"/>
      <c r="AL14" s="37">
        <f t="shared" si="5"/>
        <v>1153.04</v>
      </c>
    </row>
    <row r="15" spans="1:42" s="115" customFormat="1" ht="43.2" customHeight="1" x14ac:dyDescent="0.3">
      <c r="A15" s="35" t="s">
        <v>31</v>
      </c>
      <c r="B15" s="43" t="s">
        <v>295</v>
      </c>
      <c r="C15" s="26"/>
      <c r="D15" s="38">
        <v>0</v>
      </c>
      <c r="E15" s="39">
        <v>0</v>
      </c>
      <c r="F15" s="39">
        <v>0</v>
      </c>
      <c r="G15" s="22"/>
      <c r="H15" s="39">
        <f t="shared" si="6"/>
        <v>0</v>
      </c>
      <c r="I15" s="40"/>
      <c r="J15" s="37"/>
      <c r="K15" s="27"/>
      <c r="L15" s="39"/>
      <c r="M15" s="39"/>
      <c r="N15" s="39"/>
      <c r="O15" s="39">
        <f t="shared" si="7"/>
        <v>0</v>
      </c>
      <c r="P15" s="28"/>
      <c r="Q15" s="37"/>
      <c r="R15" s="34"/>
      <c r="S15" s="39"/>
      <c r="T15" s="39">
        <v>296</v>
      </c>
      <c r="U15" s="22"/>
      <c r="V15" s="39">
        <f t="shared" si="8"/>
        <v>296</v>
      </c>
      <c r="W15" s="33"/>
      <c r="X15" s="37"/>
      <c r="Y15" s="27"/>
      <c r="Z15" s="22"/>
      <c r="AA15" s="22"/>
      <c r="AB15" s="22"/>
      <c r="AC15" s="39">
        <f t="shared" si="9"/>
        <v>0</v>
      </c>
      <c r="AD15" s="28"/>
      <c r="AE15" s="37"/>
      <c r="AF15" s="27"/>
      <c r="AG15" s="22"/>
      <c r="AH15" s="22"/>
      <c r="AI15" s="22"/>
      <c r="AJ15" s="39">
        <f t="shared" si="10"/>
        <v>0</v>
      </c>
      <c r="AK15" s="28"/>
      <c r="AL15" s="37">
        <f t="shared" si="5"/>
        <v>296</v>
      </c>
    </row>
    <row r="16" spans="1:42" ht="34.200000000000003" customHeight="1" x14ac:dyDescent="0.3">
      <c r="A16" s="35" t="s">
        <v>33</v>
      </c>
      <c r="B16" s="41" t="s">
        <v>34</v>
      </c>
      <c r="C16" s="26"/>
      <c r="D16" s="42">
        <v>77.088999999999999</v>
      </c>
      <c r="E16" s="42"/>
      <c r="F16" s="27"/>
      <c r="G16" s="27"/>
      <c r="H16" s="39">
        <f t="shared" si="6"/>
        <v>77.088999999999999</v>
      </c>
      <c r="I16" s="40"/>
      <c r="J16" s="37"/>
      <c r="K16" s="27"/>
      <c r="L16" s="22"/>
      <c r="M16" s="22"/>
      <c r="N16" s="22"/>
      <c r="O16" s="39">
        <f t="shared" si="7"/>
        <v>0</v>
      </c>
      <c r="P16" s="28"/>
      <c r="Q16" s="37"/>
      <c r="R16" s="34"/>
      <c r="S16" s="22"/>
      <c r="T16" s="22"/>
      <c r="U16" s="22"/>
      <c r="V16" s="39">
        <f t="shared" si="8"/>
        <v>0</v>
      </c>
      <c r="W16" s="33"/>
      <c r="X16" s="37"/>
      <c r="Y16" s="27"/>
      <c r="Z16" s="22"/>
      <c r="AA16" s="22"/>
      <c r="AB16" s="22"/>
      <c r="AC16" s="39">
        <f t="shared" si="9"/>
        <v>0</v>
      </c>
      <c r="AD16" s="28"/>
      <c r="AE16" s="37"/>
      <c r="AF16" s="27"/>
      <c r="AG16" s="22"/>
      <c r="AH16" s="22"/>
      <c r="AI16" s="22"/>
      <c r="AJ16" s="39">
        <f t="shared" si="10"/>
        <v>0</v>
      </c>
      <c r="AK16" s="28"/>
      <c r="AL16" s="37">
        <f t="shared" si="5"/>
        <v>77.088999999999999</v>
      </c>
    </row>
    <row r="17" spans="1:38" ht="45.75" customHeight="1" x14ac:dyDescent="0.3">
      <c r="A17" s="35" t="s">
        <v>35</v>
      </c>
      <c r="B17" s="43" t="s">
        <v>36</v>
      </c>
      <c r="C17" s="26"/>
      <c r="D17" s="42">
        <v>26.46</v>
      </c>
      <c r="E17" s="42"/>
      <c r="F17" s="27"/>
      <c r="G17" s="27"/>
      <c r="H17" s="39">
        <f t="shared" si="6"/>
        <v>26.46</v>
      </c>
      <c r="I17" s="40"/>
      <c r="J17" s="37"/>
      <c r="K17" s="42">
        <v>17.64</v>
      </c>
      <c r="L17" s="22"/>
      <c r="M17" s="22"/>
      <c r="N17" s="22"/>
      <c r="O17" s="39">
        <f t="shared" si="7"/>
        <v>17.64</v>
      </c>
      <c r="P17" s="28"/>
      <c r="Q17" s="37"/>
      <c r="R17" s="34"/>
      <c r="S17" s="22"/>
      <c r="T17" s="22"/>
      <c r="U17" s="22"/>
      <c r="V17" s="39">
        <f t="shared" si="8"/>
        <v>0</v>
      </c>
      <c r="W17" s="33"/>
      <c r="X17" s="37"/>
      <c r="Y17" s="27"/>
      <c r="Z17" s="22"/>
      <c r="AA17" s="22"/>
      <c r="AB17" s="22"/>
      <c r="AC17" s="39">
        <f t="shared" si="9"/>
        <v>0</v>
      </c>
      <c r="AD17" s="28"/>
      <c r="AE17" s="37"/>
      <c r="AF17" s="27"/>
      <c r="AG17" s="22"/>
      <c r="AH17" s="22"/>
      <c r="AI17" s="22"/>
      <c r="AJ17" s="39">
        <f t="shared" si="10"/>
        <v>0</v>
      </c>
      <c r="AK17" s="28"/>
      <c r="AL17" s="37">
        <f t="shared" si="5"/>
        <v>44.1</v>
      </c>
    </row>
    <row r="18" spans="1:38" ht="48.75" customHeight="1" x14ac:dyDescent="0.3">
      <c r="A18" s="35" t="s">
        <v>37</v>
      </c>
      <c r="B18" s="36" t="s">
        <v>38</v>
      </c>
      <c r="C18" s="26"/>
      <c r="D18" s="27"/>
      <c r="E18" s="42"/>
      <c r="F18" s="42">
        <v>21.42</v>
      </c>
      <c r="G18" s="42"/>
      <c r="H18" s="39">
        <f t="shared" si="6"/>
        <v>21.42</v>
      </c>
      <c r="I18" s="40"/>
      <c r="J18" s="37"/>
      <c r="K18" s="42"/>
      <c r="L18" s="39"/>
      <c r="M18" s="39">
        <v>14.28</v>
      </c>
      <c r="N18" s="22"/>
      <c r="O18" s="39">
        <f t="shared" si="7"/>
        <v>14.28</v>
      </c>
      <c r="P18" s="28"/>
      <c r="Q18" s="37"/>
      <c r="R18" s="34"/>
      <c r="S18" s="22"/>
      <c r="T18" s="22"/>
      <c r="U18" s="22"/>
      <c r="V18" s="39">
        <f t="shared" si="8"/>
        <v>0</v>
      </c>
      <c r="W18" s="33"/>
      <c r="X18" s="37"/>
      <c r="Y18" s="27"/>
      <c r="Z18" s="22"/>
      <c r="AA18" s="22"/>
      <c r="AB18" s="22"/>
      <c r="AC18" s="39">
        <f t="shared" si="9"/>
        <v>0</v>
      </c>
      <c r="AD18" s="28"/>
      <c r="AE18" s="37"/>
      <c r="AF18" s="27"/>
      <c r="AG18" s="22"/>
      <c r="AH18" s="22"/>
      <c r="AI18" s="22"/>
      <c r="AJ18" s="39">
        <f t="shared" si="10"/>
        <v>0</v>
      </c>
      <c r="AK18" s="28"/>
      <c r="AL18" s="37">
        <f t="shared" si="5"/>
        <v>35.700000000000003</v>
      </c>
    </row>
    <row r="19" spans="1:38" ht="25.5" customHeight="1" x14ac:dyDescent="0.3">
      <c r="A19" s="35" t="s">
        <v>39</v>
      </c>
      <c r="B19" s="44" t="s">
        <v>40</v>
      </c>
      <c r="C19" s="37">
        <v>59.46</v>
      </c>
      <c r="D19" s="27"/>
      <c r="E19" s="42"/>
      <c r="F19" s="42"/>
      <c r="G19" s="42"/>
      <c r="H19" s="39">
        <f t="shared" si="6"/>
        <v>0</v>
      </c>
      <c r="I19" s="40"/>
      <c r="J19" s="37"/>
      <c r="K19" s="42"/>
      <c r="L19" s="39"/>
      <c r="M19" s="39"/>
      <c r="N19" s="22"/>
      <c r="O19" s="39">
        <f t="shared" si="7"/>
        <v>0</v>
      </c>
      <c r="P19" s="28"/>
      <c r="Q19" s="37"/>
      <c r="R19" s="34"/>
      <c r="S19" s="22"/>
      <c r="T19" s="22"/>
      <c r="U19" s="22"/>
      <c r="V19" s="39">
        <f t="shared" si="8"/>
        <v>0</v>
      </c>
      <c r="W19" s="33"/>
      <c r="X19" s="37"/>
      <c r="Y19" s="27"/>
      <c r="Z19" s="22"/>
      <c r="AA19" s="22"/>
      <c r="AB19" s="22"/>
      <c r="AC19" s="39">
        <f t="shared" si="9"/>
        <v>0</v>
      </c>
      <c r="AD19" s="28"/>
      <c r="AE19" s="37"/>
      <c r="AF19" s="27"/>
      <c r="AG19" s="22"/>
      <c r="AH19" s="22"/>
      <c r="AI19" s="22"/>
      <c r="AJ19" s="39">
        <f t="shared" si="10"/>
        <v>0</v>
      </c>
      <c r="AK19" s="28"/>
      <c r="AL19" s="37">
        <f t="shared" si="5"/>
        <v>0</v>
      </c>
    </row>
    <row r="20" spans="1:38" ht="25.5" customHeight="1" x14ac:dyDescent="0.3">
      <c r="A20" s="229" t="s">
        <v>41</v>
      </c>
      <c r="B20" s="233" t="s">
        <v>42</v>
      </c>
      <c r="C20" s="37"/>
      <c r="D20" s="27"/>
      <c r="E20" s="42"/>
      <c r="F20" s="42"/>
      <c r="G20" s="42"/>
      <c r="H20" s="39">
        <f>SUM(D20:G20)</f>
        <v>0</v>
      </c>
      <c r="I20" s="40"/>
      <c r="J20" s="37"/>
      <c r="K20" s="42"/>
      <c r="L20" s="39"/>
      <c r="M20" s="39"/>
      <c r="N20" s="39"/>
      <c r="O20" s="39">
        <f>SUM(K20:N20)</f>
        <v>0</v>
      </c>
      <c r="P20" s="28"/>
      <c r="Q20" s="37"/>
      <c r="R20" s="34"/>
      <c r="S20" s="22"/>
      <c r="T20" s="22"/>
      <c r="U20" s="22"/>
      <c r="V20" s="39">
        <f t="shared" si="8"/>
        <v>0</v>
      </c>
      <c r="W20" s="33"/>
      <c r="X20" s="37"/>
      <c r="Y20" s="27"/>
      <c r="Z20" s="22"/>
      <c r="AA20" s="22"/>
      <c r="AB20" s="22"/>
      <c r="AC20" s="39">
        <f t="shared" si="9"/>
        <v>0</v>
      </c>
      <c r="AD20" s="28"/>
      <c r="AE20" s="37"/>
      <c r="AF20" s="27"/>
      <c r="AG20" s="22"/>
      <c r="AH20" s="39">
        <v>342</v>
      </c>
      <c r="AI20" s="22"/>
      <c r="AJ20" s="39">
        <f t="shared" si="10"/>
        <v>342</v>
      </c>
      <c r="AK20" s="28"/>
      <c r="AL20" s="37">
        <f t="shared" si="5"/>
        <v>342</v>
      </c>
    </row>
    <row r="21" spans="1:38" ht="25.5" customHeight="1" x14ac:dyDescent="0.3">
      <c r="A21" s="35" t="s">
        <v>43</v>
      </c>
      <c r="B21" s="234" t="s">
        <v>356</v>
      </c>
      <c r="C21" s="37"/>
      <c r="D21" s="27"/>
      <c r="E21" s="42"/>
      <c r="F21" s="42"/>
      <c r="G21" s="42"/>
      <c r="H21" s="39">
        <f>SUM(D21:G21)</f>
        <v>0</v>
      </c>
      <c r="I21" s="40"/>
      <c r="J21" s="37"/>
      <c r="K21" s="42"/>
      <c r="L21" s="39"/>
      <c r="M21" s="39"/>
      <c r="N21" s="39"/>
      <c r="O21" s="39">
        <f>SUM(K21:N21)</f>
        <v>0</v>
      </c>
      <c r="P21" s="28"/>
      <c r="Q21" s="37"/>
      <c r="R21" s="34"/>
      <c r="S21" s="22"/>
      <c r="T21" s="22"/>
      <c r="U21" s="22"/>
      <c r="V21" s="39">
        <f t="shared" si="8"/>
        <v>0</v>
      </c>
      <c r="W21" s="33"/>
      <c r="X21" s="37"/>
      <c r="Y21" s="27"/>
      <c r="Z21" s="22"/>
      <c r="AA21" s="22"/>
      <c r="AB21" s="22"/>
      <c r="AC21" s="39">
        <f t="shared" si="9"/>
        <v>0</v>
      </c>
      <c r="AD21" s="28"/>
      <c r="AE21" s="37"/>
      <c r="AF21" s="27"/>
      <c r="AG21" s="22"/>
      <c r="AH21" s="39">
        <v>347.6</v>
      </c>
      <c r="AI21" s="22"/>
      <c r="AJ21" s="39">
        <f t="shared" si="10"/>
        <v>347.6</v>
      </c>
      <c r="AK21" s="28"/>
      <c r="AL21" s="37">
        <f t="shared" si="5"/>
        <v>347.6</v>
      </c>
    </row>
    <row r="22" spans="1:38" ht="25.5" customHeight="1" x14ac:dyDescent="0.3">
      <c r="A22" s="229" t="s">
        <v>45</v>
      </c>
      <c r="B22" s="233" t="s">
        <v>46</v>
      </c>
      <c r="C22" s="37"/>
      <c r="D22" s="27"/>
      <c r="E22" s="42"/>
      <c r="F22" s="42"/>
      <c r="G22" s="42"/>
      <c r="H22" s="39">
        <f t="shared" si="6"/>
        <v>0</v>
      </c>
      <c r="I22" s="40"/>
      <c r="J22" s="37"/>
      <c r="K22" s="42"/>
      <c r="L22" s="39"/>
      <c r="M22" s="39"/>
      <c r="N22" s="22"/>
      <c r="O22" s="39">
        <f t="shared" si="7"/>
        <v>0</v>
      </c>
      <c r="P22" s="28"/>
      <c r="Q22" s="37"/>
      <c r="R22" s="34"/>
      <c r="S22" s="22"/>
      <c r="T22" s="39"/>
      <c r="U22" s="22"/>
      <c r="V22" s="39">
        <f t="shared" si="8"/>
        <v>0</v>
      </c>
      <c r="W22" s="33"/>
      <c r="X22" s="37"/>
      <c r="Y22" s="27"/>
      <c r="Z22" s="22"/>
      <c r="AA22" s="22"/>
      <c r="AB22" s="22"/>
      <c r="AC22" s="39">
        <f t="shared" si="9"/>
        <v>0</v>
      </c>
      <c r="AD22" s="28"/>
      <c r="AE22" s="37"/>
      <c r="AF22" s="27"/>
      <c r="AG22" s="22"/>
      <c r="AH22" s="39">
        <v>352.1</v>
      </c>
      <c r="AI22" s="22"/>
      <c r="AJ22" s="39">
        <f t="shared" si="10"/>
        <v>352.1</v>
      </c>
      <c r="AK22" s="28"/>
      <c r="AL22" s="37">
        <f t="shared" si="5"/>
        <v>352.1</v>
      </c>
    </row>
    <row r="23" spans="1:38" ht="25.5" customHeight="1" x14ac:dyDescent="0.3">
      <c r="A23" s="229" t="s">
        <v>47</v>
      </c>
      <c r="B23" s="233" t="s">
        <v>48</v>
      </c>
      <c r="C23" s="37"/>
      <c r="D23" s="27"/>
      <c r="E23" s="42"/>
      <c r="F23" s="42"/>
      <c r="G23" s="42"/>
      <c r="H23" s="39">
        <f t="shared" si="6"/>
        <v>0</v>
      </c>
      <c r="I23" s="40"/>
      <c r="J23" s="37"/>
      <c r="K23" s="42"/>
      <c r="L23" s="39"/>
      <c r="M23" s="39"/>
      <c r="N23" s="22"/>
      <c r="O23" s="39">
        <f t="shared" si="7"/>
        <v>0</v>
      </c>
      <c r="P23" s="28"/>
      <c r="Q23" s="37"/>
      <c r="R23" s="34"/>
      <c r="S23" s="22"/>
      <c r="T23" s="39"/>
      <c r="U23" s="22"/>
      <c r="V23" s="39">
        <f t="shared" si="8"/>
        <v>0</v>
      </c>
      <c r="W23" s="33"/>
      <c r="X23" s="37"/>
      <c r="Y23" s="27"/>
      <c r="Z23" s="22"/>
      <c r="AA23" s="22"/>
      <c r="AB23" s="22"/>
      <c r="AC23" s="39">
        <f t="shared" si="9"/>
        <v>0</v>
      </c>
      <c r="AD23" s="28"/>
      <c r="AE23" s="37"/>
      <c r="AF23" s="27"/>
      <c r="AG23" s="22"/>
      <c r="AH23" s="39">
        <v>350.9</v>
      </c>
      <c r="AI23" s="22"/>
      <c r="AJ23" s="39">
        <f t="shared" si="10"/>
        <v>350.9</v>
      </c>
      <c r="AK23" s="28"/>
      <c r="AL23" s="37">
        <f t="shared" si="5"/>
        <v>350.9</v>
      </c>
    </row>
    <row r="24" spans="1:38" ht="25.5" customHeight="1" x14ac:dyDescent="0.3">
      <c r="A24" s="229" t="s">
        <v>357</v>
      </c>
      <c r="B24" s="238" t="s">
        <v>353</v>
      </c>
      <c r="C24" s="37"/>
      <c r="D24" s="27"/>
      <c r="E24" s="42"/>
      <c r="F24" s="42"/>
      <c r="G24" s="42"/>
      <c r="H24" s="39"/>
      <c r="I24" s="40"/>
      <c r="J24" s="37"/>
      <c r="K24" s="42"/>
      <c r="L24" s="39"/>
      <c r="M24" s="39"/>
      <c r="N24" s="22"/>
      <c r="O24" s="39"/>
      <c r="P24" s="28"/>
      <c r="Q24" s="37"/>
      <c r="R24" s="34"/>
      <c r="S24" s="22"/>
      <c r="T24" s="39"/>
      <c r="U24" s="22"/>
      <c r="V24" s="39"/>
      <c r="W24" s="33"/>
      <c r="X24" s="37"/>
      <c r="Y24" s="27"/>
      <c r="Z24" s="22"/>
      <c r="AA24" s="22"/>
      <c r="AB24" s="22"/>
      <c r="AC24" s="39"/>
      <c r="AD24" s="28"/>
      <c r="AE24" s="37"/>
      <c r="AF24" s="27"/>
      <c r="AG24" s="22"/>
      <c r="AH24" s="39">
        <v>344.5</v>
      </c>
      <c r="AI24" s="22"/>
      <c r="AJ24" s="39">
        <f t="shared" si="10"/>
        <v>344.5</v>
      </c>
      <c r="AK24" s="28"/>
      <c r="AL24" s="37">
        <f t="shared" si="5"/>
        <v>344.5</v>
      </c>
    </row>
    <row r="25" spans="1:38" ht="31.2" customHeight="1" x14ac:dyDescent="0.3">
      <c r="A25" s="229" t="s">
        <v>358</v>
      </c>
      <c r="B25" s="240" t="s">
        <v>359</v>
      </c>
      <c r="C25" s="237"/>
      <c r="D25" s="27"/>
      <c r="E25" s="42"/>
      <c r="F25" s="42"/>
      <c r="G25" s="42"/>
      <c r="H25" s="39"/>
      <c r="I25" s="40"/>
      <c r="J25" s="37"/>
      <c r="K25" s="42"/>
      <c r="L25" s="39"/>
      <c r="M25" s="39"/>
      <c r="N25" s="22"/>
      <c r="O25" s="39"/>
      <c r="P25" s="28"/>
      <c r="Q25" s="37"/>
      <c r="R25" s="34"/>
      <c r="S25" s="22"/>
      <c r="T25" s="39"/>
      <c r="U25" s="22"/>
      <c r="V25" s="39"/>
      <c r="W25" s="33"/>
      <c r="X25" s="37"/>
      <c r="Y25" s="27"/>
      <c r="Z25" s="22"/>
      <c r="AA25" s="22"/>
      <c r="AB25" s="22"/>
      <c r="AC25" s="39"/>
      <c r="AD25" s="28"/>
      <c r="AE25" s="37"/>
      <c r="AF25" s="27"/>
      <c r="AG25" s="22"/>
      <c r="AH25" s="39">
        <v>649.20000000000005</v>
      </c>
      <c r="AI25" s="22"/>
      <c r="AJ25" s="39">
        <f t="shared" si="10"/>
        <v>649.20000000000005</v>
      </c>
      <c r="AK25" s="28"/>
      <c r="AL25" s="37">
        <f t="shared" si="5"/>
        <v>649.20000000000005</v>
      </c>
    </row>
    <row r="26" spans="1:38" ht="15.75" customHeight="1" x14ac:dyDescent="0.3">
      <c r="A26" s="24" t="s">
        <v>49</v>
      </c>
      <c r="B26" s="25" t="s">
        <v>50</v>
      </c>
      <c r="C26" s="26"/>
      <c r="D26" s="27">
        <f>SUM(D27:D44)</f>
        <v>0</v>
      </c>
      <c r="E26" s="27">
        <f t="shared" ref="E26:AK26" si="11">SUM(E27:E44)</f>
        <v>0</v>
      </c>
      <c r="F26" s="27">
        <f t="shared" si="11"/>
        <v>53</v>
      </c>
      <c r="G26" s="27">
        <f t="shared" si="11"/>
        <v>41.47</v>
      </c>
      <c r="H26" s="22">
        <f t="shared" si="11"/>
        <v>94.47</v>
      </c>
      <c r="I26" s="40">
        <f t="shared" si="11"/>
        <v>0</v>
      </c>
      <c r="J26" s="37">
        <f t="shared" si="11"/>
        <v>0</v>
      </c>
      <c r="K26" s="27">
        <f t="shared" si="11"/>
        <v>243</v>
      </c>
      <c r="L26" s="22">
        <f t="shared" si="11"/>
        <v>131.5</v>
      </c>
      <c r="M26" s="22">
        <f t="shared" si="11"/>
        <v>415</v>
      </c>
      <c r="N26" s="22">
        <f t="shared" si="11"/>
        <v>0</v>
      </c>
      <c r="O26" s="22">
        <f t="shared" si="11"/>
        <v>789.5</v>
      </c>
      <c r="P26" s="28">
        <f t="shared" si="11"/>
        <v>0</v>
      </c>
      <c r="Q26" s="26">
        <f t="shared" si="11"/>
        <v>0</v>
      </c>
      <c r="R26" s="34">
        <f>SUM(R27:R45)</f>
        <v>0</v>
      </c>
      <c r="S26" s="22">
        <f t="shared" ref="S26:V26" si="12">SUM(S27:S45)</f>
        <v>38.11</v>
      </c>
      <c r="T26" s="22">
        <f t="shared" si="12"/>
        <v>268.43</v>
      </c>
      <c r="U26" s="22">
        <f t="shared" si="12"/>
        <v>522.1</v>
      </c>
      <c r="V26" s="22">
        <f t="shared" si="12"/>
        <v>828.6400000000001</v>
      </c>
      <c r="W26" s="33">
        <f t="shared" si="11"/>
        <v>0</v>
      </c>
      <c r="X26" s="26">
        <f t="shared" si="11"/>
        <v>0</v>
      </c>
      <c r="Y26" s="27">
        <f t="shared" si="11"/>
        <v>0</v>
      </c>
      <c r="Z26" s="22">
        <f t="shared" si="11"/>
        <v>0</v>
      </c>
      <c r="AA26" s="22">
        <f t="shared" si="11"/>
        <v>95</v>
      </c>
      <c r="AB26" s="22">
        <f t="shared" si="11"/>
        <v>0</v>
      </c>
      <c r="AC26" s="22">
        <f t="shared" si="11"/>
        <v>95</v>
      </c>
      <c r="AD26" s="28">
        <f t="shared" si="11"/>
        <v>0</v>
      </c>
      <c r="AE26" s="26">
        <f t="shared" si="11"/>
        <v>0</v>
      </c>
      <c r="AF26" s="27">
        <f t="shared" si="11"/>
        <v>0</v>
      </c>
      <c r="AG26" s="22">
        <f t="shared" si="11"/>
        <v>0</v>
      </c>
      <c r="AH26" s="22">
        <f t="shared" si="11"/>
        <v>1071.5999999999999</v>
      </c>
      <c r="AI26" s="22">
        <f t="shared" si="11"/>
        <v>0</v>
      </c>
      <c r="AJ26" s="22">
        <f t="shared" si="11"/>
        <v>1071.5999999999999</v>
      </c>
      <c r="AK26" s="28">
        <f t="shared" si="11"/>
        <v>0</v>
      </c>
      <c r="AL26" s="26">
        <f>SUM(AL27:AL45)</f>
        <v>2879.2099999999996</v>
      </c>
    </row>
    <row r="27" spans="1:38" ht="15.75" customHeight="1" x14ac:dyDescent="0.3">
      <c r="A27" s="229" t="s">
        <v>51</v>
      </c>
      <c r="B27" s="46" t="s">
        <v>52</v>
      </c>
      <c r="C27" s="26"/>
      <c r="D27" s="27"/>
      <c r="E27" s="39"/>
      <c r="F27" s="39"/>
      <c r="G27" s="22"/>
      <c r="H27" s="39"/>
      <c r="I27" s="40"/>
      <c r="J27" s="37"/>
      <c r="K27" s="27"/>
      <c r="L27" s="22"/>
      <c r="M27" s="39"/>
      <c r="N27" s="39"/>
      <c r="O27" s="39">
        <f t="shared" si="7"/>
        <v>0</v>
      </c>
      <c r="P27" s="28"/>
      <c r="Q27" s="37"/>
      <c r="R27" s="34"/>
      <c r="S27" s="22"/>
      <c r="T27" s="22"/>
      <c r="U27" s="230">
        <v>90</v>
      </c>
      <c r="V27" s="230">
        <f>SUM(R27:U27)</f>
        <v>90</v>
      </c>
      <c r="W27" s="33"/>
      <c r="X27" s="37"/>
      <c r="Y27" s="27"/>
      <c r="Z27" s="22"/>
      <c r="AA27" s="22"/>
      <c r="AB27" s="22"/>
      <c r="AC27" s="39">
        <f t="shared" si="9"/>
        <v>0</v>
      </c>
      <c r="AD27" s="28"/>
      <c r="AE27" s="37"/>
      <c r="AF27" s="27"/>
      <c r="AG27" s="22"/>
      <c r="AH27" s="22"/>
      <c r="AI27" s="22"/>
      <c r="AJ27" s="39">
        <f>SUM(AF27:AI27)</f>
        <v>0</v>
      </c>
      <c r="AK27" s="28"/>
      <c r="AL27" s="37">
        <f>H27+O27+V27+AC27+AJ27</f>
        <v>90</v>
      </c>
    </row>
    <row r="28" spans="1:38" ht="15.75" customHeight="1" x14ac:dyDescent="0.3">
      <c r="A28" s="229" t="s">
        <v>54</v>
      </c>
      <c r="B28" s="47" t="s">
        <v>55</v>
      </c>
      <c r="C28" s="26"/>
      <c r="D28" s="27"/>
      <c r="E28" s="39"/>
      <c r="F28" s="39"/>
      <c r="G28" s="22"/>
      <c r="H28" s="39"/>
      <c r="I28" s="40"/>
      <c r="J28" s="37"/>
      <c r="K28" s="27"/>
      <c r="L28" s="22"/>
      <c r="M28" s="39"/>
      <c r="N28" s="39"/>
      <c r="O28" s="39">
        <f t="shared" si="7"/>
        <v>0</v>
      </c>
      <c r="P28" s="28"/>
      <c r="Q28" s="37"/>
      <c r="R28" s="34"/>
      <c r="S28" s="22"/>
      <c r="T28" s="22"/>
      <c r="U28" s="231"/>
      <c r="V28" s="230">
        <f t="shared" ref="V28:V51" si="13">SUM(R28:U28)</f>
        <v>0</v>
      </c>
      <c r="W28" s="33"/>
      <c r="X28" s="37"/>
      <c r="Y28" s="27"/>
      <c r="Z28" s="22"/>
      <c r="AA28" s="230">
        <v>95</v>
      </c>
      <c r="AB28" s="231"/>
      <c r="AC28" s="230">
        <f t="shared" si="9"/>
        <v>95</v>
      </c>
      <c r="AD28" s="28"/>
      <c r="AE28" s="37"/>
      <c r="AF28" s="27"/>
      <c r="AG28" s="22"/>
      <c r="AH28" s="22"/>
      <c r="AI28" s="22"/>
      <c r="AJ28" s="39">
        <f t="shared" ref="AJ28:AJ45" si="14">SUM(AF28:AI28)</f>
        <v>0</v>
      </c>
      <c r="AK28" s="28"/>
      <c r="AL28" s="37">
        <f t="shared" si="5"/>
        <v>95</v>
      </c>
    </row>
    <row r="29" spans="1:38" ht="36.75" customHeight="1" x14ac:dyDescent="0.3">
      <c r="A29" s="35" t="s">
        <v>56</v>
      </c>
      <c r="B29" s="45" t="s">
        <v>57</v>
      </c>
      <c r="C29" s="26"/>
      <c r="D29" s="27"/>
      <c r="E29" s="39"/>
      <c r="F29" s="39"/>
      <c r="G29" s="22"/>
      <c r="H29" s="39">
        <f t="shared" si="6"/>
        <v>0</v>
      </c>
      <c r="I29" s="40"/>
      <c r="J29" s="37"/>
      <c r="K29" s="42">
        <v>43</v>
      </c>
      <c r="L29" s="22"/>
      <c r="M29" s="22"/>
      <c r="N29" s="22"/>
      <c r="O29" s="39">
        <f t="shared" si="7"/>
        <v>43</v>
      </c>
      <c r="P29" s="28"/>
      <c r="Q29" s="37"/>
      <c r="R29" s="34"/>
      <c r="S29" s="22"/>
      <c r="T29" s="22"/>
      <c r="U29" s="22"/>
      <c r="V29" s="39">
        <f t="shared" si="13"/>
        <v>0</v>
      </c>
      <c r="W29" s="33"/>
      <c r="X29" s="37"/>
      <c r="Y29" s="27"/>
      <c r="Z29" s="22"/>
      <c r="AA29" s="22"/>
      <c r="AB29" s="22"/>
      <c r="AC29" s="39">
        <f t="shared" si="9"/>
        <v>0</v>
      </c>
      <c r="AD29" s="28"/>
      <c r="AE29" s="37"/>
      <c r="AF29" s="27"/>
      <c r="AG29" s="22"/>
      <c r="AH29" s="22"/>
      <c r="AI29" s="22"/>
      <c r="AJ29" s="39">
        <f t="shared" si="14"/>
        <v>0</v>
      </c>
      <c r="AK29" s="28"/>
      <c r="AL29" s="37">
        <f t="shared" si="5"/>
        <v>43</v>
      </c>
    </row>
    <row r="30" spans="1:38" ht="32.25" customHeight="1" x14ac:dyDescent="0.3">
      <c r="A30" s="35" t="s">
        <v>58</v>
      </c>
      <c r="B30" s="36" t="s">
        <v>59</v>
      </c>
      <c r="C30" s="26"/>
      <c r="D30" s="27"/>
      <c r="E30" s="39"/>
      <c r="F30" s="39"/>
      <c r="G30" s="39"/>
      <c r="H30" s="39">
        <f t="shared" si="6"/>
        <v>0</v>
      </c>
      <c r="I30" s="40"/>
      <c r="J30" s="37"/>
      <c r="K30" s="42"/>
      <c r="L30" s="39">
        <v>60.5</v>
      </c>
      <c r="M30" s="22"/>
      <c r="N30" s="22"/>
      <c r="O30" s="39">
        <f t="shared" si="7"/>
        <v>60.5</v>
      </c>
      <c r="P30" s="28"/>
      <c r="Q30" s="37"/>
      <c r="R30" s="34"/>
      <c r="S30" s="22"/>
      <c r="T30" s="22"/>
      <c r="U30" s="22"/>
      <c r="V30" s="39">
        <f t="shared" si="13"/>
        <v>0</v>
      </c>
      <c r="W30" s="33"/>
      <c r="X30" s="37"/>
      <c r="Y30" s="27"/>
      <c r="Z30" s="22"/>
      <c r="AA30" s="22"/>
      <c r="AB30" s="22"/>
      <c r="AC30" s="39">
        <f t="shared" si="9"/>
        <v>0</v>
      </c>
      <c r="AD30" s="28"/>
      <c r="AE30" s="37"/>
      <c r="AF30" s="27"/>
      <c r="AG30" s="22"/>
      <c r="AH30" s="22"/>
      <c r="AI30" s="22"/>
      <c r="AJ30" s="39">
        <f t="shared" si="14"/>
        <v>0</v>
      </c>
      <c r="AK30" s="28"/>
      <c r="AL30" s="37">
        <f t="shared" si="5"/>
        <v>60.5</v>
      </c>
    </row>
    <row r="31" spans="1:38" ht="15.75" customHeight="1" x14ac:dyDescent="0.3">
      <c r="A31" s="35" t="s">
        <v>60</v>
      </c>
      <c r="B31" s="48" t="s">
        <v>61</v>
      </c>
      <c r="C31" s="26"/>
      <c r="D31" s="27"/>
      <c r="E31" s="39"/>
      <c r="F31" s="39"/>
      <c r="G31" s="39"/>
      <c r="H31" s="39">
        <f t="shared" si="6"/>
        <v>0</v>
      </c>
      <c r="I31" s="40"/>
      <c r="J31" s="37"/>
      <c r="K31" s="27"/>
      <c r="L31" s="22"/>
      <c r="M31" s="22"/>
      <c r="N31" s="22"/>
      <c r="O31" s="39">
        <f t="shared" si="7"/>
        <v>0</v>
      </c>
      <c r="P31" s="28"/>
      <c r="Q31" s="37"/>
      <c r="R31" s="34"/>
      <c r="S31" s="39">
        <v>33.11</v>
      </c>
      <c r="T31" s="22"/>
      <c r="U31" s="22"/>
      <c r="V31" s="39">
        <f t="shared" si="13"/>
        <v>33.11</v>
      </c>
      <c r="W31" s="33"/>
      <c r="X31" s="37"/>
      <c r="Y31" s="27"/>
      <c r="Z31" s="22"/>
      <c r="AA31" s="22"/>
      <c r="AB31" s="22"/>
      <c r="AC31" s="39">
        <f t="shared" si="9"/>
        <v>0</v>
      </c>
      <c r="AD31" s="28"/>
      <c r="AE31" s="37"/>
      <c r="AF31" s="27"/>
      <c r="AG31" s="22"/>
      <c r="AH31" s="22"/>
      <c r="AI31" s="22"/>
      <c r="AJ31" s="39">
        <f t="shared" si="14"/>
        <v>0</v>
      </c>
      <c r="AK31" s="28"/>
      <c r="AL31" s="37">
        <f t="shared" si="5"/>
        <v>33.11</v>
      </c>
    </row>
    <row r="32" spans="1:38" ht="26.25" customHeight="1" x14ac:dyDescent="0.3">
      <c r="A32" s="35" t="s">
        <v>62</v>
      </c>
      <c r="B32" s="36" t="s">
        <v>63</v>
      </c>
      <c r="C32" s="26"/>
      <c r="D32" s="27"/>
      <c r="E32" s="39"/>
      <c r="F32" s="39">
        <v>53</v>
      </c>
      <c r="G32" s="22"/>
      <c r="H32" s="39">
        <f t="shared" si="6"/>
        <v>53</v>
      </c>
      <c r="I32" s="40"/>
      <c r="J32" s="37"/>
      <c r="K32" s="27"/>
      <c r="L32" s="22"/>
      <c r="M32" s="22"/>
      <c r="N32" s="22"/>
      <c r="O32" s="39">
        <f t="shared" si="7"/>
        <v>0</v>
      </c>
      <c r="P32" s="28"/>
      <c r="Q32" s="37"/>
      <c r="R32" s="34"/>
      <c r="S32" s="22"/>
      <c r="T32" s="22"/>
      <c r="U32" s="22"/>
      <c r="V32" s="39">
        <f t="shared" si="13"/>
        <v>0</v>
      </c>
      <c r="W32" s="33"/>
      <c r="X32" s="37"/>
      <c r="Y32" s="27"/>
      <c r="Z32" s="22"/>
      <c r="AA32" s="22"/>
      <c r="AB32" s="22"/>
      <c r="AC32" s="39">
        <f t="shared" si="9"/>
        <v>0</v>
      </c>
      <c r="AD32" s="28"/>
      <c r="AE32" s="37"/>
      <c r="AF32" s="27"/>
      <c r="AG32" s="22"/>
      <c r="AH32" s="22"/>
      <c r="AI32" s="22"/>
      <c r="AJ32" s="39">
        <f t="shared" si="14"/>
        <v>0</v>
      </c>
      <c r="AK32" s="28"/>
      <c r="AL32" s="37">
        <f t="shared" si="5"/>
        <v>53</v>
      </c>
    </row>
    <row r="33" spans="1:38" ht="15.75" customHeight="1" x14ac:dyDescent="0.3">
      <c r="A33" s="35" t="s">
        <v>64</v>
      </c>
      <c r="B33" s="48" t="s">
        <v>65</v>
      </c>
      <c r="C33" s="26"/>
      <c r="D33" s="27"/>
      <c r="E33" s="39"/>
      <c r="F33" s="39"/>
      <c r="G33" s="39">
        <v>21.22</v>
      </c>
      <c r="H33" s="39">
        <f t="shared" si="6"/>
        <v>21.22</v>
      </c>
      <c r="I33" s="40"/>
      <c r="J33" s="37"/>
      <c r="K33" s="27"/>
      <c r="L33" s="22"/>
      <c r="M33" s="22"/>
      <c r="N33" s="22"/>
      <c r="O33" s="39">
        <f t="shared" si="7"/>
        <v>0</v>
      </c>
      <c r="P33" s="28"/>
      <c r="Q33" s="37"/>
      <c r="R33" s="34"/>
      <c r="S33" s="22"/>
      <c r="T33" s="22"/>
      <c r="U33" s="22"/>
      <c r="V33" s="39">
        <f t="shared" si="13"/>
        <v>0</v>
      </c>
      <c r="W33" s="33"/>
      <c r="X33" s="37"/>
      <c r="Y33" s="27"/>
      <c r="Z33" s="22"/>
      <c r="AA33" s="22"/>
      <c r="AB33" s="22"/>
      <c r="AC33" s="39">
        <f t="shared" si="9"/>
        <v>0</v>
      </c>
      <c r="AD33" s="28"/>
      <c r="AE33" s="37"/>
      <c r="AF33" s="27"/>
      <c r="AG33" s="22"/>
      <c r="AH33" s="22"/>
      <c r="AI33" s="22"/>
      <c r="AJ33" s="39">
        <f t="shared" si="14"/>
        <v>0</v>
      </c>
      <c r="AK33" s="28"/>
      <c r="AL33" s="37">
        <f t="shared" si="5"/>
        <v>21.22</v>
      </c>
    </row>
    <row r="34" spans="1:38" ht="37.5" customHeight="1" x14ac:dyDescent="0.3">
      <c r="A34" s="35" t="s">
        <v>66</v>
      </c>
      <c r="B34" s="36" t="s">
        <v>67</v>
      </c>
      <c r="C34" s="26"/>
      <c r="D34" s="27"/>
      <c r="E34" s="39"/>
      <c r="F34" s="39"/>
      <c r="G34" s="22"/>
      <c r="H34" s="39">
        <f t="shared" si="6"/>
        <v>0</v>
      </c>
      <c r="I34" s="40"/>
      <c r="J34" s="37"/>
      <c r="K34" s="27"/>
      <c r="L34" s="22"/>
      <c r="M34" s="39"/>
      <c r="N34" s="22"/>
      <c r="O34" s="39">
        <f t="shared" si="7"/>
        <v>0</v>
      </c>
      <c r="P34" s="28"/>
      <c r="Q34" s="37"/>
      <c r="R34" s="34"/>
      <c r="S34" s="22"/>
      <c r="T34" s="39">
        <v>148.13</v>
      </c>
      <c r="U34" s="22"/>
      <c r="V34" s="39">
        <f t="shared" si="13"/>
        <v>148.13</v>
      </c>
      <c r="W34" s="33"/>
      <c r="X34" s="37"/>
      <c r="Y34" s="27"/>
      <c r="Z34" s="22"/>
      <c r="AA34" s="39"/>
      <c r="AB34" s="22"/>
      <c r="AC34" s="39">
        <f t="shared" si="9"/>
        <v>0</v>
      </c>
      <c r="AD34" s="28"/>
      <c r="AE34" s="37"/>
      <c r="AF34" s="27"/>
      <c r="AG34" s="22"/>
      <c r="AH34" s="22"/>
      <c r="AI34" s="22"/>
      <c r="AJ34" s="39">
        <f t="shared" si="14"/>
        <v>0</v>
      </c>
      <c r="AK34" s="28"/>
      <c r="AL34" s="37">
        <f t="shared" si="5"/>
        <v>148.13</v>
      </c>
    </row>
    <row r="35" spans="1:38" ht="49.5" customHeight="1" x14ac:dyDescent="0.3">
      <c r="A35" s="247" t="s">
        <v>68</v>
      </c>
      <c r="B35" s="248" t="s">
        <v>364</v>
      </c>
      <c r="C35" s="249"/>
      <c r="D35" s="250"/>
      <c r="E35" s="246"/>
      <c r="F35" s="246"/>
      <c r="G35" s="251"/>
      <c r="H35" s="246">
        <f t="shared" si="6"/>
        <v>0</v>
      </c>
      <c r="I35" s="252"/>
      <c r="J35" s="253"/>
      <c r="K35" s="250"/>
      <c r="L35" s="251"/>
      <c r="M35" s="251"/>
      <c r="N35" s="246"/>
      <c r="O35" s="246">
        <f t="shared" si="7"/>
        <v>0</v>
      </c>
      <c r="P35" s="254"/>
      <c r="Q35" s="253"/>
      <c r="R35" s="255"/>
      <c r="S35" s="251"/>
      <c r="T35" s="251"/>
      <c r="U35" s="251"/>
      <c r="V35" s="246">
        <f t="shared" si="13"/>
        <v>0</v>
      </c>
      <c r="W35" s="256"/>
      <c r="X35" s="253"/>
      <c r="Y35" s="250"/>
      <c r="Z35" s="251"/>
      <c r="AA35" s="251"/>
      <c r="AB35" s="246"/>
      <c r="AC35" s="246">
        <f t="shared" si="9"/>
        <v>0</v>
      </c>
      <c r="AD35" s="254"/>
      <c r="AE35" s="253"/>
      <c r="AF35" s="250"/>
      <c r="AG35" s="251"/>
      <c r="AH35" s="246">
        <v>699.6</v>
      </c>
      <c r="AI35" s="251"/>
      <c r="AJ35" s="246">
        <f t="shared" si="14"/>
        <v>699.6</v>
      </c>
      <c r="AK35" s="254"/>
      <c r="AL35" s="253">
        <f t="shared" si="5"/>
        <v>699.6</v>
      </c>
    </row>
    <row r="36" spans="1:38" ht="45.6" customHeight="1" x14ac:dyDescent="0.3">
      <c r="A36" s="247" t="s">
        <v>70</v>
      </c>
      <c r="B36" s="248" t="s">
        <v>365</v>
      </c>
      <c r="C36" s="249"/>
      <c r="D36" s="250"/>
      <c r="E36" s="246"/>
      <c r="F36" s="246"/>
      <c r="G36" s="251"/>
      <c r="H36" s="246">
        <f t="shared" si="6"/>
        <v>0</v>
      </c>
      <c r="I36" s="252"/>
      <c r="J36" s="253"/>
      <c r="K36" s="250"/>
      <c r="L36" s="251"/>
      <c r="M36" s="251"/>
      <c r="N36" s="246"/>
      <c r="O36" s="246">
        <f t="shared" si="7"/>
        <v>0</v>
      </c>
      <c r="P36" s="254"/>
      <c r="Q36" s="253"/>
      <c r="R36" s="255"/>
      <c r="S36" s="251"/>
      <c r="T36" s="251"/>
      <c r="U36" s="251"/>
      <c r="V36" s="246">
        <f t="shared" si="13"/>
        <v>0</v>
      </c>
      <c r="W36" s="256"/>
      <c r="X36" s="253"/>
      <c r="Y36" s="250"/>
      <c r="Z36" s="251"/>
      <c r="AA36" s="251"/>
      <c r="AB36" s="246"/>
      <c r="AC36" s="246">
        <f t="shared" si="9"/>
        <v>0</v>
      </c>
      <c r="AD36" s="254"/>
      <c r="AE36" s="253"/>
      <c r="AF36" s="250"/>
      <c r="AG36" s="251"/>
      <c r="AH36" s="246">
        <v>372</v>
      </c>
      <c r="AI36" s="251"/>
      <c r="AJ36" s="246">
        <f t="shared" si="14"/>
        <v>372</v>
      </c>
      <c r="AK36" s="254"/>
      <c r="AL36" s="253">
        <f t="shared" si="5"/>
        <v>372</v>
      </c>
    </row>
    <row r="37" spans="1:38" ht="56.4" customHeight="1" x14ac:dyDescent="0.3">
      <c r="A37" s="35" t="s">
        <v>296</v>
      </c>
      <c r="B37" s="36" t="s">
        <v>303</v>
      </c>
      <c r="C37" s="26"/>
      <c r="D37" s="27"/>
      <c r="E37" s="42"/>
      <c r="F37" s="39"/>
      <c r="G37" s="39"/>
      <c r="H37" s="39">
        <f t="shared" si="6"/>
        <v>0</v>
      </c>
      <c r="I37" s="40"/>
      <c r="J37" s="37"/>
      <c r="K37" s="42">
        <v>200</v>
      </c>
      <c r="L37" s="22"/>
      <c r="M37" s="22"/>
      <c r="N37" s="39"/>
      <c r="O37" s="39">
        <f t="shared" si="7"/>
        <v>200</v>
      </c>
      <c r="P37" s="28"/>
      <c r="Q37" s="37"/>
      <c r="R37" s="34"/>
      <c r="S37" s="22"/>
      <c r="T37" s="22"/>
      <c r="U37" s="22"/>
      <c r="V37" s="39">
        <f t="shared" si="13"/>
        <v>0</v>
      </c>
      <c r="W37" s="33"/>
      <c r="X37" s="37"/>
      <c r="Y37" s="27"/>
      <c r="Z37" s="22"/>
      <c r="AA37" s="22"/>
      <c r="AB37" s="39"/>
      <c r="AC37" s="39">
        <f t="shared" si="9"/>
        <v>0</v>
      </c>
      <c r="AD37" s="28"/>
      <c r="AE37" s="37"/>
      <c r="AF37" s="27"/>
      <c r="AG37" s="22"/>
      <c r="AH37" s="22"/>
      <c r="AI37" s="22"/>
      <c r="AJ37" s="39">
        <f t="shared" si="14"/>
        <v>0</v>
      </c>
      <c r="AK37" s="28"/>
      <c r="AL37" s="37">
        <f t="shared" si="5"/>
        <v>200</v>
      </c>
    </row>
    <row r="38" spans="1:38" ht="32.25" customHeight="1" x14ac:dyDescent="0.3">
      <c r="A38" s="35" t="s">
        <v>297</v>
      </c>
      <c r="B38" s="187" t="s">
        <v>302</v>
      </c>
      <c r="C38" s="64"/>
      <c r="D38" s="65"/>
      <c r="E38" s="65"/>
      <c r="F38" s="39"/>
      <c r="G38" s="39">
        <v>20.25</v>
      </c>
      <c r="H38" s="39">
        <f t="shared" si="6"/>
        <v>20.25</v>
      </c>
      <c r="I38" s="40"/>
      <c r="J38" s="37"/>
      <c r="K38" s="27"/>
      <c r="L38" s="22"/>
      <c r="M38" s="22"/>
      <c r="N38" s="39"/>
      <c r="O38" s="39">
        <f t="shared" si="7"/>
        <v>0</v>
      </c>
      <c r="P38" s="28"/>
      <c r="Q38" s="37"/>
      <c r="R38" s="34"/>
      <c r="S38" s="22"/>
      <c r="T38" s="22"/>
      <c r="U38" s="22"/>
      <c r="V38" s="39">
        <f t="shared" si="13"/>
        <v>0</v>
      </c>
      <c r="W38" s="33"/>
      <c r="X38" s="37"/>
      <c r="Y38" s="27"/>
      <c r="Z38" s="22"/>
      <c r="AA38" s="22"/>
      <c r="AB38" s="39"/>
      <c r="AC38" s="39">
        <f t="shared" si="9"/>
        <v>0</v>
      </c>
      <c r="AD38" s="28"/>
      <c r="AE38" s="37"/>
      <c r="AF38" s="27"/>
      <c r="AG38" s="22"/>
      <c r="AH38" s="22"/>
      <c r="AI38" s="22"/>
      <c r="AJ38" s="39">
        <f t="shared" si="14"/>
        <v>0</v>
      </c>
      <c r="AK38" s="28"/>
      <c r="AL38" s="37">
        <f t="shared" si="5"/>
        <v>20.25</v>
      </c>
    </row>
    <row r="39" spans="1:38" ht="39.6" customHeight="1" x14ac:dyDescent="0.3">
      <c r="A39" s="35" t="s">
        <v>298</v>
      </c>
      <c r="B39" s="43" t="s">
        <v>295</v>
      </c>
      <c r="C39" s="26"/>
      <c r="D39" s="27"/>
      <c r="E39" s="39"/>
      <c r="F39" s="39"/>
      <c r="G39" s="22"/>
      <c r="H39" s="39">
        <f t="shared" si="6"/>
        <v>0</v>
      </c>
      <c r="I39" s="40"/>
      <c r="J39" s="37"/>
      <c r="K39" s="27"/>
      <c r="L39" s="22"/>
      <c r="M39" s="22"/>
      <c r="N39" s="39"/>
      <c r="O39" s="39">
        <f t="shared" si="7"/>
        <v>0</v>
      </c>
      <c r="P39" s="28"/>
      <c r="Q39" s="37"/>
      <c r="R39" s="34"/>
      <c r="S39" s="39"/>
      <c r="T39" s="39">
        <v>115.3</v>
      </c>
      <c r="U39" s="22"/>
      <c r="V39" s="39">
        <f t="shared" si="13"/>
        <v>115.3</v>
      </c>
      <c r="W39" s="33"/>
      <c r="X39" s="37"/>
      <c r="Y39" s="27"/>
      <c r="Z39" s="22"/>
      <c r="AA39" s="22"/>
      <c r="AB39" s="39"/>
      <c r="AC39" s="39">
        <f t="shared" si="9"/>
        <v>0</v>
      </c>
      <c r="AD39" s="28"/>
      <c r="AE39" s="37"/>
      <c r="AF39" s="27"/>
      <c r="AG39" s="22"/>
      <c r="AH39" s="22"/>
      <c r="AI39" s="22"/>
      <c r="AJ39" s="39">
        <f t="shared" si="14"/>
        <v>0</v>
      </c>
      <c r="AK39" s="28"/>
      <c r="AL39" s="37">
        <f t="shared" si="5"/>
        <v>115.3</v>
      </c>
    </row>
    <row r="40" spans="1:38" ht="35.4" customHeight="1" x14ac:dyDescent="0.3">
      <c r="A40" s="35" t="s">
        <v>307</v>
      </c>
      <c r="B40" s="188" t="s">
        <v>301</v>
      </c>
      <c r="C40" s="26"/>
      <c r="D40" s="27"/>
      <c r="E40" s="39"/>
      <c r="F40" s="39"/>
      <c r="G40" s="22"/>
      <c r="H40" s="39">
        <f t="shared" si="6"/>
        <v>0</v>
      </c>
      <c r="I40" s="40"/>
      <c r="J40" s="37"/>
      <c r="K40" s="42"/>
      <c r="L40" s="22"/>
      <c r="M40" s="39">
        <v>410</v>
      </c>
      <c r="N40" s="39"/>
      <c r="O40" s="39">
        <f t="shared" si="7"/>
        <v>410</v>
      </c>
      <c r="P40" s="28"/>
      <c r="Q40" s="37"/>
      <c r="R40" s="34"/>
      <c r="S40" s="22"/>
      <c r="T40" s="22"/>
      <c r="U40" s="22"/>
      <c r="V40" s="39">
        <f t="shared" si="13"/>
        <v>0</v>
      </c>
      <c r="W40" s="33"/>
      <c r="X40" s="37"/>
      <c r="Y40" s="27"/>
      <c r="Z40" s="22"/>
      <c r="AA40" s="22"/>
      <c r="AB40" s="39"/>
      <c r="AC40" s="39">
        <f t="shared" si="9"/>
        <v>0</v>
      </c>
      <c r="AD40" s="28"/>
      <c r="AE40" s="37"/>
      <c r="AF40" s="27"/>
      <c r="AG40" s="22"/>
      <c r="AH40" s="22"/>
      <c r="AI40" s="22"/>
      <c r="AJ40" s="39">
        <f t="shared" si="14"/>
        <v>0</v>
      </c>
      <c r="AK40" s="28"/>
      <c r="AL40" s="37">
        <f t="shared" si="5"/>
        <v>410</v>
      </c>
    </row>
    <row r="41" spans="1:38" s="115" customFormat="1" ht="70.8" customHeight="1" x14ac:dyDescent="0.3">
      <c r="A41" s="35" t="s">
        <v>318</v>
      </c>
      <c r="B41" s="45" t="s">
        <v>104</v>
      </c>
      <c r="C41" s="26"/>
      <c r="D41" s="27"/>
      <c r="E41" s="39"/>
      <c r="F41" s="39"/>
      <c r="G41" s="22"/>
      <c r="H41" s="39">
        <f t="shared" si="6"/>
        <v>0</v>
      </c>
      <c r="I41" s="40"/>
      <c r="J41" s="37"/>
      <c r="K41" s="42"/>
      <c r="L41" s="39">
        <v>5</v>
      </c>
      <c r="M41" s="39">
        <v>5</v>
      </c>
      <c r="N41" s="39"/>
      <c r="O41" s="39">
        <f t="shared" si="7"/>
        <v>10</v>
      </c>
      <c r="P41" s="28"/>
      <c r="Q41" s="37"/>
      <c r="R41" s="34"/>
      <c r="S41" s="39">
        <v>5</v>
      </c>
      <c r="T41" s="39">
        <v>5</v>
      </c>
      <c r="U41" s="22"/>
      <c r="V41" s="39">
        <f t="shared" si="13"/>
        <v>10</v>
      </c>
      <c r="W41" s="33"/>
      <c r="X41" s="37"/>
      <c r="Y41" s="27"/>
      <c r="Z41" s="22"/>
      <c r="AA41" s="22"/>
      <c r="AB41" s="39"/>
      <c r="AC41" s="39">
        <f t="shared" si="9"/>
        <v>0</v>
      </c>
      <c r="AD41" s="28"/>
      <c r="AE41" s="37"/>
      <c r="AF41" s="27"/>
      <c r="AG41" s="22"/>
      <c r="AH41" s="22"/>
      <c r="AI41" s="22"/>
      <c r="AJ41" s="39">
        <f t="shared" si="14"/>
        <v>0</v>
      </c>
      <c r="AK41" s="28"/>
      <c r="AL41" s="37">
        <f t="shared" si="5"/>
        <v>20</v>
      </c>
    </row>
    <row r="42" spans="1:38" s="115" customFormat="1" ht="39" customHeight="1" x14ac:dyDescent="0.3">
      <c r="A42" s="35" t="s">
        <v>323</v>
      </c>
      <c r="B42" s="188" t="s">
        <v>322</v>
      </c>
      <c r="C42" s="26"/>
      <c r="D42" s="27"/>
      <c r="E42" s="39"/>
      <c r="F42" s="39"/>
      <c r="G42" s="22"/>
      <c r="H42" s="39"/>
      <c r="I42" s="40"/>
      <c r="J42" s="37"/>
      <c r="K42" s="42"/>
      <c r="L42" s="39">
        <v>66</v>
      </c>
      <c r="M42" s="39"/>
      <c r="N42" s="39"/>
      <c r="O42" s="39">
        <f t="shared" si="7"/>
        <v>66</v>
      </c>
      <c r="P42" s="28"/>
      <c r="Q42" s="37"/>
      <c r="R42" s="34"/>
      <c r="S42" s="39"/>
      <c r="T42" s="39"/>
      <c r="U42" s="22"/>
      <c r="V42" s="39">
        <f t="shared" si="13"/>
        <v>0</v>
      </c>
      <c r="W42" s="33"/>
      <c r="X42" s="37"/>
      <c r="Y42" s="27"/>
      <c r="Z42" s="22"/>
      <c r="AA42" s="22"/>
      <c r="AB42" s="39"/>
      <c r="AC42" s="39">
        <f t="shared" si="9"/>
        <v>0</v>
      </c>
      <c r="AD42" s="28"/>
      <c r="AE42" s="37"/>
      <c r="AF42" s="27"/>
      <c r="AG42" s="22"/>
      <c r="AH42" s="22"/>
      <c r="AI42" s="22"/>
      <c r="AJ42" s="39">
        <f t="shared" si="14"/>
        <v>0</v>
      </c>
      <c r="AK42" s="28"/>
      <c r="AL42" s="37">
        <f t="shared" si="5"/>
        <v>66</v>
      </c>
    </row>
    <row r="43" spans="1:38" s="115" customFormat="1" ht="39" customHeight="1" x14ac:dyDescent="0.3">
      <c r="A43" s="35" t="s">
        <v>332</v>
      </c>
      <c r="B43" s="242" t="s">
        <v>334</v>
      </c>
      <c r="C43" s="26"/>
      <c r="D43" s="27"/>
      <c r="E43" s="39"/>
      <c r="F43" s="39"/>
      <c r="G43" s="22"/>
      <c r="H43" s="39"/>
      <c r="I43" s="40"/>
      <c r="J43" s="37"/>
      <c r="K43" s="42"/>
      <c r="L43" s="39"/>
      <c r="M43" s="39"/>
      <c r="N43" s="39"/>
      <c r="O43" s="39">
        <f t="shared" si="7"/>
        <v>0</v>
      </c>
      <c r="P43" s="28"/>
      <c r="Q43" s="37"/>
      <c r="R43" s="34"/>
      <c r="S43" s="39"/>
      <c r="T43" s="39"/>
      <c r="U43" s="246">
        <v>331.1</v>
      </c>
      <c r="V43" s="246">
        <f t="shared" si="13"/>
        <v>331.1</v>
      </c>
      <c r="W43" s="237"/>
      <c r="X43" s="37"/>
      <c r="Y43" s="27"/>
      <c r="Z43" s="39"/>
      <c r="AA43" s="22"/>
      <c r="AB43" s="39"/>
      <c r="AC43" s="39">
        <f t="shared" si="9"/>
        <v>0</v>
      </c>
      <c r="AD43" s="28"/>
      <c r="AE43" s="37"/>
      <c r="AF43" s="27"/>
      <c r="AG43" s="22"/>
      <c r="AH43" s="22"/>
      <c r="AI43" s="22"/>
      <c r="AJ43" s="39">
        <f t="shared" si="14"/>
        <v>0</v>
      </c>
      <c r="AK43" s="28"/>
      <c r="AL43" s="37">
        <f t="shared" si="5"/>
        <v>331.1</v>
      </c>
    </row>
    <row r="44" spans="1:38" s="115" customFormat="1" ht="39" customHeight="1" x14ac:dyDescent="0.3">
      <c r="A44" s="35" t="s">
        <v>333</v>
      </c>
      <c r="B44" s="188" t="s">
        <v>335</v>
      </c>
      <c r="C44" s="26"/>
      <c r="D44" s="27"/>
      <c r="E44" s="39"/>
      <c r="F44" s="39"/>
      <c r="G44" s="22"/>
      <c r="H44" s="39"/>
      <c r="I44" s="40"/>
      <c r="J44" s="37"/>
      <c r="K44" s="42"/>
      <c r="L44" s="39"/>
      <c r="M44" s="39"/>
      <c r="N44" s="39"/>
      <c r="O44" s="39">
        <f t="shared" si="7"/>
        <v>0</v>
      </c>
      <c r="P44" s="28"/>
      <c r="Q44" s="37"/>
      <c r="R44" s="34"/>
      <c r="S44" s="39"/>
      <c r="T44" s="39"/>
      <c r="U44" s="39">
        <v>44.8</v>
      </c>
      <c r="V44" s="39">
        <f t="shared" si="13"/>
        <v>44.8</v>
      </c>
      <c r="W44" s="33"/>
      <c r="X44" s="37"/>
      <c r="Y44" s="27"/>
      <c r="Z44" s="22"/>
      <c r="AA44" s="22"/>
      <c r="AB44" s="39"/>
      <c r="AC44" s="39">
        <f t="shared" si="9"/>
        <v>0</v>
      </c>
      <c r="AD44" s="28"/>
      <c r="AE44" s="37"/>
      <c r="AF44" s="27"/>
      <c r="AG44" s="22"/>
      <c r="AH44" s="22"/>
      <c r="AI44" s="22"/>
      <c r="AJ44" s="39">
        <f t="shared" si="14"/>
        <v>0</v>
      </c>
      <c r="AK44" s="28"/>
      <c r="AL44" s="37">
        <f t="shared" si="5"/>
        <v>44.8</v>
      </c>
    </row>
    <row r="45" spans="1:38" s="115" customFormat="1" ht="39" customHeight="1" x14ac:dyDescent="0.3">
      <c r="A45" s="35" t="s">
        <v>362</v>
      </c>
      <c r="B45" s="242" t="s">
        <v>363</v>
      </c>
      <c r="C45" s="26"/>
      <c r="D45" s="27"/>
      <c r="E45" s="39"/>
      <c r="F45" s="39"/>
      <c r="G45" s="22"/>
      <c r="H45" s="39"/>
      <c r="I45" s="40"/>
      <c r="J45" s="37"/>
      <c r="K45" s="42"/>
      <c r="L45" s="39"/>
      <c r="M45" s="39"/>
      <c r="N45" s="39"/>
      <c r="O45" s="39"/>
      <c r="P45" s="28"/>
      <c r="Q45" s="37"/>
      <c r="R45" s="34"/>
      <c r="S45" s="39"/>
      <c r="T45" s="39"/>
      <c r="U45" s="39">
        <v>56.2</v>
      </c>
      <c r="V45" s="39">
        <f t="shared" si="13"/>
        <v>56.2</v>
      </c>
      <c r="W45" s="33"/>
      <c r="X45" s="37"/>
      <c r="Y45" s="27"/>
      <c r="Z45" s="22"/>
      <c r="AA45" s="22"/>
      <c r="AB45" s="39"/>
      <c r="AC45" s="39"/>
      <c r="AD45" s="28"/>
      <c r="AE45" s="37"/>
      <c r="AF45" s="27"/>
      <c r="AG45" s="22"/>
      <c r="AH45" s="22"/>
      <c r="AI45" s="22"/>
      <c r="AJ45" s="39">
        <f t="shared" si="14"/>
        <v>0</v>
      </c>
      <c r="AK45" s="28"/>
      <c r="AL45" s="37">
        <f t="shared" si="5"/>
        <v>56.2</v>
      </c>
    </row>
    <row r="46" spans="1:38" ht="15.75" customHeight="1" x14ac:dyDescent="0.3">
      <c r="A46" s="24" t="s">
        <v>72</v>
      </c>
      <c r="B46" s="25" t="s">
        <v>73</v>
      </c>
      <c r="C46" s="26">
        <f t="shared" ref="C46:U46" si="15">SUM(C47:C51)</f>
        <v>1113.27</v>
      </c>
      <c r="D46" s="27">
        <f t="shared" si="15"/>
        <v>855.46</v>
      </c>
      <c r="E46" s="22">
        <f t="shared" si="15"/>
        <v>517.47</v>
      </c>
      <c r="F46" s="22">
        <f t="shared" si="15"/>
        <v>517.46</v>
      </c>
      <c r="G46" s="22">
        <f t="shared" si="15"/>
        <v>0</v>
      </c>
      <c r="H46" s="22">
        <f t="shared" si="15"/>
        <v>1890.39</v>
      </c>
      <c r="I46" s="22">
        <f t="shared" si="15"/>
        <v>0</v>
      </c>
      <c r="J46" s="26">
        <f t="shared" si="15"/>
        <v>0</v>
      </c>
      <c r="K46" s="27">
        <f t="shared" si="15"/>
        <v>0</v>
      </c>
      <c r="L46" s="22">
        <f t="shared" si="15"/>
        <v>0</v>
      </c>
      <c r="M46" s="22">
        <f t="shared" si="15"/>
        <v>135</v>
      </c>
      <c r="N46" s="22">
        <f t="shared" si="15"/>
        <v>0</v>
      </c>
      <c r="O46" s="22">
        <f t="shared" si="15"/>
        <v>135</v>
      </c>
      <c r="P46" s="28">
        <f t="shared" si="15"/>
        <v>0</v>
      </c>
      <c r="Q46" s="26">
        <f t="shared" si="15"/>
        <v>0</v>
      </c>
      <c r="R46" s="34">
        <f t="shared" si="15"/>
        <v>0</v>
      </c>
      <c r="S46" s="22">
        <f t="shared" si="15"/>
        <v>0</v>
      </c>
      <c r="T46" s="22">
        <f t="shared" si="15"/>
        <v>0</v>
      </c>
      <c r="U46" s="22">
        <f t="shared" si="15"/>
        <v>0</v>
      </c>
      <c r="V46" s="39">
        <f t="shared" si="13"/>
        <v>0</v>
      </c>
      <c r="W46" s="33">
        <f t="shared" ref="W46:AL46" si="16">SUM(W47:W51)</f>
        <v>0</v>
      </c>
      <c r="X46" s="26">
        <f t="shared" si="16"/>
        <v>0</v>
      </c>
      <c r="Y46" s="27">
        <f t="shared" si="16"/>
        <v>0</v>
      </c>
      <c r="Z46" s="22">
        <f t="shared" si="16"/>
        <v>0</v>
      </c>
      <c r="AA46" s="22">
        <f t="shared" si="16"/>
        <v>0</v>
      </c>
      <c r="AB46" s="22">
        <f t="shared" si="16"/>
        <v>244.8</v>
      </c>
      <c r="AC46" s="22">
        <f t="shared" si="16"/>
        <v>244.8</v>
      </c>
      <c r="AD46" s="28">
        <f t="shared" si="16"/>
        <v>0</v>
      </c>
      <c r="AE46" s="26">
        <f t="shared" si="16"/>
        <v>0</v>
      </c>
      <c r="AF46" s="27">
        <f t="shared" si="16"/>
        <v>0</v>
      </c>
      <c r="AG46" s="22">
        <f t="shared" si="16"/>
        <v>0</v>
      </c>
      <c r="AH46" s="22">
        <f t="shared" si="16"/>
        <v>0</v>
      </c>
      <c r="AI46" s="22">
        <f t="shared" si="16"/>
        <v>0</v>
      </c>
      <c r="AJ46" s="22">
        <f t="shared" si="16"/>
        <v>0</v>
      </c>
      <c r="AK46" s="28">
        <f t="shared" si="16"/>
        <v>0</v>
      </c>
      <c r="AL46" s="26">
        <f t="shared" si="16"/>
        <v>2270.19</v>
      </c>
    </row>
    <row r="47" spans="1:38" ht="39" customHeight="1" x14ac:dyDescent="0.3">
      <c r="A47" s="35" t="s">
        <v>74</v>
      </c>
      <c r="B47" s="36" t="s">
        <v>28</v>
      </c>
      <c r="C47" s="49">
        <v>1093.45</v>
      </c>
      <c r="D47" s="50">
        <v>265.76</v>
      </c>
      <c r="E47" s="27"/>
      <c r="F47" s="22"/>
      <c r="G47" s="22"/>
      <c r="H47" s="39">
        <f>SUM(D47:G47)</f>
        <v>265.76</v>
      </c>
      <c r="I47" s="40"/>
      <c r="J47" s="37"/>
      <c r="K47" s="27"/>
      <c r="L47" s="22"/>
      <c r="M47" s="22"/>
      <c r="N47" s="22"/>
      <c r="O47" s="39">
        <f>SUM(K47:N47)</f>
        <v>0</v>
      </c>
      <c r="P47" s="28"/>
      <c r="Q47" s="37">
        <f t="shared" ref="Q47:Q49" si="17">J47+O47-P47</f>
        <v>0</v>
      </c>
      <c r="R47" s="34"/>
      <c r="S47" s="22"/>
      <c r="T47" s="22"/>
      <c r="U47" s="22"/>
      <c r="V47" s="39">
        <f t="shared" si="13"/>
        <v>0</v>
      </c>
      <c r="W47" s="33"/>
      <c r="X47" s="37">
        <f t="shared" ref="X47:X49" si="18">Q47+V47-W47</f>
        <v>0</v>
      </c>
      <c r="Y47" s="27"/>
      <c r="Z47" s="22"/>
      <c r="AA47" s="22"/>
      <c r="AB47" s="22"/>
      <c r="AC47" s="39">
        <f>SUM(Y47:AB47)</f>
        <v>0</v>
      </c>
      <c r="AD47" s="28"/>
      <c r="AE47" s="37"/>
      <c r="AF47" s="27"/>
      <c r="AG47" s="22"/>
      <c r="AH47" s="22"/>
      <c r="AI47" s="22"/>
      <c r="AJ47" s="39">
        <f>SUM(AF47:AI47)</f>
        <v>0</v>
      </c>
      <c r="AK47" s="28"/>
      <c r="AL47" s="37">
        <f t="shared" si="5"/>
        <v>265.76</v>
      </c>
    </row>
    <row r="48" spans="1:38" ht="39" customHeight="1" x14ac:dyDescent="0.3">
      <c r="A48" s="35" t="s">
        <v>75</v>
      </c>
      <c r="B48" s="36" t="s">
        <v>30</v>
      </c>
      <c r="C48" s="37"/>
      <c r="D48" s="40">
        <v>589.70000000000005</v>
      </c>
      <c r="E48" s="39">
        <v>517.47</v>
      </c>
      <c r="F48" s="39">
        <v>517.46</v>
      </c>
      <c r="G48" s="22"/>
      <c r="H48" s="39">
        <f>SUM(D48:G48)</f>
        <v>1624.63</v>
      </c>
      <c r="I48" s="40"/>
      <c r="J48" s="37"/>
      <c r="K48" s="27"/>
      <c r="L48" s="22"/>
      <c r="M48" s="22"/>
      <c r="N48" s="22"/>
      <c r="O48" s="39">
        <f>SUM(K48:N48)</f>
        <v>0</v>
      </c>
      <c r="P48" s="28"/>
      <c r="Q48" s="37">
        <f t="shared" si="17"/>
        <v>0</v>
      </c>
      <c r="R48" s="34"/>
      <c r="S48" s="22"/>
      <c r="T48" s="22"/>
      <c r="U48" s="22"/>
      <c r="V48" s="39">
        <f t="shared" si="13"/>
        <v>0</v>
      </c>
      <c r="W48" s="33"/>
      <c r="X48" s="37">
        <f t="shared" si="18"/>
        <v>0</v>
      </c>
      <c r="Y48" s="27"/>
      <c r="Z48" s="22"/>
      <c r="AA48" s="22"/>
      <c r="AB48" s="22"/>
      <c r="AC48" s="39">
        <f t="shared" ref="AC48:AC52" si="19">SUM(Y48:AB48)</f>
        <v>0</v>
      </c>
      <c r="AD48" s="28"/>
      <c r="AE48" s="37"/>
      <c r="AF48" s="27"/>
      <c r="AG48" s="22"/>
      <c r="AH48" s="22"/>
      <c r="AI48" s="22"/>
      <c r="AJ48" s="39">
        <f>SUM(AF48:AI48)</f>
        <v>0</v>
      </c>
      <c r="AK48" s="28"/>
      <c r="AL48" s="37">
        <f t="shared" si="5"/>
        <v>1624.63</v>
      </c>
    </row>
    <row r="49" spans="1:40" ht="47.25" customHeight="1" x14ac:dyDescent="0.3">
      <c r="A49" s="35" t="s">
        <v>76</v>
      </c>
      <c r="B49" s="36" t="s">
        <v>38</v>
      </c>
      <c r="C49" s="37"/>
      <c r="D49" s="42"/>
      <c r="E49" s="22"/>
      <c r="F49" s="22"/>
      <c r="G49" s="22"/>
      <c r="H49" s="39">
        <f t="shared" ref="H49:H51" si="20">SUM(D49:G49)</f>
        <v>0</v>
      </c>
      <c r="I49" s="40"/>
      <c r="J49" s="37"/>
      <c r="K49" s="27"/>
      <c r="L49" s="22"/>
      <c r="M49" s="22"/>
      <c r="N49" s="22"/>
      <c r="O49" s="39">
        <f t="shared" ref="O49:O51" si="21">SUM(K49:N49)</f>
        <v>0</v>
      </c>
      <c r="P49" s="28"/>
      <c r="Q49" s="37">
        <f t="shared" si="17"/>
        <v>0</v>
      </c>
      <c r="R49" s="34"/>
      <c r="S49" s="22"/>
      <c r="T49" s="22"/>
      <c r="U49" s="22"/>
      <c r="V49" s="39">
        <f t="shared" si="13"/>
        <v>0</v>
      </c>
      <c r="W49" s="33"/>
      <c r="X49" s="37">
        <f t="shared" si="18"/>
        <v>0</v>
      </c>
      <c r="Y49" s="27"/>
      <c r="Z49" s="22"/>
      <c r="AA49" s="22"/>
      <c r="AB49" s="22"/>
      <c r="AC49" s="39">
        <f t="shared" si="19"/>
        <v>0</v>
      </c>
      <c r="AD49" s="28"/>
      <c r="AE49" s="37"/>
      <c r="AF49" s="27"/>
      <c r="AG49" s="22"/>
      <c r="AH49" s="22"/>
      <c r="AI49" s="22"/>
      <c r="AJ49" s="39">
        <f t="shared" ref="AJ49" si="22">SUM(AF49:AI49)</f>
        <v>0</v>
      </c>
      <c r="AK49" s="28"/>
      <c r="AL49" s="37">
        <f t="shared" si="5"/>
        <v>0</v>
      </c>
    </row>
    <row r="50" spans="1:40" s="115" customFormat="1" ht="21" customHeight="1" x14ac:dyDescent="0.3">
      <c r="A50" s="35" t="s">
        <v>77</v>
      </c>
      <c r="B50" s="36" t="s">
        <v>84</v>
      </c>
      <c r="C50" s="37"/>
      <c r="D50" s="42"/>
      <c r="E50" s="39"/>
      <c r="F50" s="22"/>
      <c r="G50" s="22"/>
      <c r="H50" s="39">
        <f t="shared" si="20"/>
        <v>0</v>
      </c>
      <c r="I50" s="40"/>
      <c r="J50" s="37"/>
      <c r="K50" s="27"/>
      <c r="L50" s="22"/>
      <c r="M50" s="39">
        <v>135</v>
      </c>
      <c r="N50" s="22"/>
      <c r="O50" s="39">
        <f t="shared" si="21"/>
        <v>135</v>
      </c>
      <c r="P50" s="28"/>
      <c r="Q50" s="37"/>
      <c r="R50" s="34"/>
      <c r="S50" s="22"/>
      <c r="T50" s="22"/>
      <c r="U50" s="22"/>
      <c r="V50" s="39">
        <f t="shared" si="13"/>
        <v>0</v>
      </c>
      <c r="W50" s="33"/>
      <c r="X50" s="37"/>
      <c r="Y50" s="27"/>
      <c r="Z50" s="22"/>
      <c r="AA50" s="22"/>
      <c r="AB50" s="39">
        <v>244.8</v>
      </c>
      <c r="AC50" s="39">
        <f t="shared" si="19"/>
        <v>244.8</v>
      </c>
      <c r="AD50" s="28"/>
      <c r="AE50" s="37"/>
      <c r="AF50" s="27"/>
      <c r="AG50" s="22"/>
      <c r="AH50" s="22"/>
      <c r="AI50" s="22"/>
      <c r="AJ50" s="39"/>
      <c r="AK50" s="28"/>
      <c r="AL50" s="37">
        <f t="shared" si="5"/>
        <v>379.8</v>
      </c>
    </row>
    <row r="51" spans="1:40" ht="21" customHeight="1" x14ac:dyDescent="0.3">
      <c r="A51" s="35" t="s">
        <v>78</v>
      </c>
      <c r="B51" s="44" t="s">
        <v>40</v>
      </c>
      <c r="C51" s="37">
        <v>19.82</v>
      </c>
      <c r="D51" s="42"/>
      <c r="E51" s="42"/>
      <c r="F51" s="27"/>
      <c r="G51" s="27"/>
      <c r="H51" s="39">
        <f t="shared" si="20"/>
        <v>0</v>
      </c>
      <c r="I51" s="40"/>
      <c r="J51" s="37"/>
      <c r="K51" s="27"/>
      <c r="L51" s="22"/>
      <c r="M51" s="22"/>
      <c r="N51" s="22"/>
      <c r="O51" s="39">
        <f t="shared" si="21"/>
        <v>0</v>
      </c>
      <c r="P51" s="28"/>
      <c r="Q51" s="37"/>
      <c r="R51" s="34"/>
      <c r="S51" s="27"/>
      <c r="T51" s="27"/>
      <c r="U51" s="27"/>
      <c r="V51" s="39">
        <f t="shared" si="13"/>
        <v>0</v>
      </c>
      <c r="W51" s="33"/>
      <c r="X51" s="37"/>
      <c r="Y51" s="27"/>
      <c r="Z51" s="22"/>
      <c r="AA51" s="22"/>
      <c r="AB51" s="22"/>
      <c r="AC51" s="39">
        <f t="shared" si="19"/>
        <v>0</v>
      </c>
      <c r="AD51" s="28"/>
      <c r="AE51" s="37"/>
      <c r="AF51" s="27"/>
      <c r="AG51" s="27"/>
      <c r="AH51" s="27"/>
      <c r="AI51" s="27"/>
      <c r="AJ51" s="39"/>
      <c r="AK51" s="28"/>
      <c r="AL51" s="37">
        <f t="shared" si="5"/>
        <v>0</v>
      </c>
    </row>
    <row r="52" spans="1:40" ht="15.75" customHeight="1" x14ac:dyDescent="0.3">
      <c r="A52" s="53" t="s">
        <v>79</v>
      </c>
      <c r="B52" s="25" t="s">
        <v>352</v>
      </c>
      <c r="C52" s="290"/>
      <c r="D52" s="291"/>
      <c r="E52" s="291"/>
      <c r="F52" s="291"/>
      <c r="G52" s="291"/>
      <c r="H52" s="293"/>
      <c r="I52" s="292"/>
      <c r="J52" s="290"/>
      <c r="K52" s="291"/>
      <c r="L52" s="293"/>
      <c r="M52" s="293"/>
      <c r="N52" s="293"/>
      <c r="O52" s="293"/>
      <c r="P52" s="292"/>
      <c r="Q52" s="290"/>
      <c r="R52" s="295"/>
      <c r="S52" s="293"/>
      <c r="T52" s="293"/>
      <c r="U52" s="293"/>
      <c r="V52" s="293"/>
      <c r="W52" s="294"/>
      <c r="X52" s="290"/>
      <c r="Y52" s="291"/>
      <c r="Z52" s="293"/>
      <c r="AA52" s="293"/>
      <c r="AB52" s="293"/>
      <c r="AC52" s="39">
        <f t="shared" si="19"/>
        <v>0</v>
      </c>
      <c r="AD52" s="292"/>
      <c r="AE52" s="290"/>
      <c r="AF52" s="291">
        <f>SUM(AF53)</f>
        <v>0</v>
      </c>
      <c r="AG52" s="293">
        <f t="shared" ref="AG52:AI52" si="23">SUM(AG53)</f>
        <v>0</v>
      </c>
      <c r="AH52" s="293">
        <f t="shared" si="23"/>
        <v>0</v>
      </c>
      <c r="AI52" s="293">
        <f t="shared" si="23"/>
        <v>550</v>
      </c>
      <c r="AJ52" s="293">
        <f>SUM(AF52:AI52)</f>
        <v>550</v>
      </c>
      <c r="AK52" s="292"/>
      <c r="AL52" s="37">
        <f t="shared" si="5"/>
        <v>550</v>
      </c>
    </row>
    <row r="53" spans="1:40" ht="30" customHeight="1" x14ac:dyDescent="0.3">
      <c r="A53" s="35" t="s">
        <v>81</v>
      </c>
      <c r="B53" s="287" t="s">
        <v>370</v>
      </c>
      <c r="C53" s="26"/>
      <c r="D53" s="27"/>
      <c r="E53" s="27"/>
      <c r="F53" s="27"/>
      <c r="G53" s="42"/>
      <c r="H53" s="39"/>
      <c r="I53" s="28"/>
      <c r="J53" s="37"/>
      <c r="K53" s="27"/>
      <c r="L53" s="22"/>
      <c r="M53" s="22"/>
      <c r="N53" s="39"/>
      <c r="O53" s="39"/>
      <c r="P53" s="28"/>
      <c r="Q53" s="37"/>
      <c r="R53" s="51"/>
      <c r="S53" s="39"/>
      <c r="T53" s="39"/>
      <c r="U53" s="39"/>
      <c r="V53" s="39"/>
      <c r="W53" s="33"/>
      <c r="X53" s="37"/>
      <c r="Y53" s="27"/>
      <c r="Z53" s="22"/>
      <c r="AA53" s="22"/>
      <c r="AB53" s="39"/>
      <c r="AC53" s="39">
        <f>SUM(Y53:AB53)</f>
        <v>0</v>
      </c>
      <c r="AD53" s="28"/>
      <c r="AE53" s="37"/>
      <c r="AF53" s="42"/>
      <c r="AG53" s="39"/>
      <c r="AH53" s="39"/>
      <c r="AI53" s="39">
        <v>550</v>
      </c>
      <c r="AJ53" s="39">
        <v>550</v>
      </c>
      <c r="AK53" s="39"/>
      <c r="AL53" s="37">
        <f t="shared" si="5"/>
        <v>550</v>
      </c>
    </row>
    <row r="54" spans="1:40" x14ac:dyDescent="0.3">
      <c r="A54" s="24" t="s">
        <v>85</v>
      </c>
      <c r="B54" s="52" t="s">
        <v>86</v>
      </c>
      <c r="C54" s="26">
        <f t="shared" ref="C54:H54" si="24">C55+C56+C94</f>
        <v>1585.19</v>
      </c>
      <c r="D54" s="27">
        <f t="shared" si="24"/>
        <v>1552.4587050000002</v>
      </c>
      <c r="E54" s="22">
        <f t="shared" si="24"/>
        <v>1018.4787050000001</v>
      </c>
      <c r="F54" s="22">
        <f t="shared" si="24"/>
        <v>1064.0687049999999</v>
      </c>
      <c r="G54" s="22">
        <f t="shared" si="24"/>
        <v>251.11870500000003</v>
      </c>
      <c r="H54" s="31">
        <f t="shared" si="24"/>
        <v>3886.12482</v>
      </c>
      <c r="I54" s="28">
        <f>I56+I94</f>
        <v>2152.61</v>
      </c>
      <c r="J54" s="26">
        <f t="shared" ref="J54:O54" si="25">J55+J56+J94</f>
        <v>2856.9500000000003</v>
      </c>
      <c r="K54" s="27">
        <f t="shared" si="25"/>
        <v>390.73</v>
      </c>
      <c r="L54" s="22">
        <f t="shared" si="25"/>
        <v>283.21999999999997</v>
      </c>
      <c r="M54" s="22">
        <f t="shared" si="25"/>
        <v>698.87</v>
      </c>
      <c r="N54" s="22">
        <f t="shared" si="25"/>
        <v>178.17000000000002</v>
      </c>
      <c r="O54" s="22">
        <f t="shared" si="25"/>
        <v>1550.99</v>
      </c>
      <c r="P54" s="28">
        <f>P56+P94</f>
        <v>3951.6800000000003</v>
      </c>
      <c r="Q54" s="26">
        <f t="shared" ref="Q54:AK54" si="26">Q55+Q56+Q94</f>
        <v>0</v>
      </c>
      <c r="R54" s="34">
        <f t="shared" si="26"/>
        <v>166.66</v>
      </c>
      <c r="S54" s="22">
        <f t="shared" si="26"/>
        <v>226.73299999999998</v>
      </c>
      <c r="T54" s="22">
        <f t="shared" si="26"/>
        <v>834.09</v>
      </c>
      <c r="U54" s="22">
        <f t="shared" si="26"/>
        <v>742.75</v>
      </c>
      <c r="V54" s="22">
        <f t="shared" si="26"/>
        <v>1970.2329999999999</v>
      </c>
      <c r="W54" s="33">
        <f t="shared" si="26"/>
        <v>1411.4199999999998</v>
      </c>
      <c r="X54" s="26">
        <f t="shared" si="26"/>
        <v>0</v>
      </c>
      <c r="Y54" s="27">
        <f t="shared" si="26"/>
        <v>104.22</v>
      </c>
      <c r="Z54" s="22">
        <f t="shared" si="26"/>
        <v>180.32</v>
      </c>
      <c r="AA54" s="22">
        <f t="shared" si="26"/>
        <v>386.32</v>
      </c>
      <c r="AB54" s="22">
        <f t="shared" si="26"/>
        <v>446.84000000000003</v>
      </c>
      <c r="AC54" s="22">
        <f t="shared" si="26"/>
        <v>1117.7</v>
      </c>
      <c r="AD54" s="28">
        <f t="shared" si="26"/>
        <v>440.18</v>
      </c>
      <c r="AE54" s="26">
        <f t="shared" si="26"/>
        <v>272</v>
      </c>
      <c r="AF54" s="27">
        <f t="shared" si="26"/>
        <v>146.46</v>
      </c>
      <c r="AG54" s="22">
        <f t="shared" si="26"/>
        <v>165.86</v>
      </c>
      <c r="AH54" s="22">
        <f t="shared" si="26"/>
        <v>3769.2599999999998</v>
      </c>
      <c r="AI54" s="22">
        <f t="shared" si="26"/>
        <v>904.65</v>
      </c>
      <c r="AJ54" s="22">
        <f t="shared" si="26"/>
        <v>4986.2299999999996</v>
      </c>
      <c r="AK54" s="28">
        <f t="shared" si="26"/>
        <v>2822.43</v>
      </c>
      <c r="AL54" s="26">
        <f>H54+O54+V54+AC54+AJ54</f>
        <v>13511.277819999999</v>
      </c>
      <c r="AN54" s="16"/>
    </row>
    <row r="55" spans="1:40" s="285" customFormat="1" x14ac:dyDescent="0.3">
      <c r="A55" s="281" t="s">
        <v>87</v>
      </c>
      <c r="B55" s="282" t="s">
        <v>88</v>
      </c>
      <c r="C55" s="249"/>
      <c r="D55" s="279">
        <f>'[2]Įsipareigojimu grąžinimas'!D21/1000</f>
        <v>115.43870500000001</v>
      </c>
      <c r="E55" s="279">
        <f>'[2]Įsipareigojimu grąžinimas'!D21/1000</f>
        <v>115.43870500000001</v>
      </c>
      <c r="F55" s="279">
        <f>'[2]Įsipareigojimu grąžinimas'!D21/1000</f>
        <v>115.43870500000001</v>
      </c>
      <c r="G55" s="279">
        <f>'[2]Įsipareigojimu grąžinimas'!D21/1000</f>
        <v>115.43870500000001</v>
      </c>
      <c r="H55" s="283">
        <f>SUM(D55:G55)</f>
        <v>461.75482000000005</v>
      </c>
      <c r="I55" s="254"/>
      <c r="J55" s="249"/>
      <c r="K55" s="279">
        <v>108.56</v>
      </c>
      <c r="L55" s="279">
        <v>79.2</v>
      </c>
      <c r="M55" s="279">
        <v>108.1</v>
      </c>
      <c r="N55" s="279">
        <v>160.4</v>
      </c>
      <c r="O55" s="251">
        <f>SUM(K55:N55)</f>
        <v>456.26</v>
      </c>
      <c r="P55" s="254"/>
      <c r="Q55" s="249"/>
      <c r="R55" s="284">
        <v>137.76</v>
      </c>
      <c r="S55" s="279">
        <v>123.023</v>
      </c>
      <c r="T55" s="279">
        <v>123.02</v>
      </c>
      <c r="U55" s="279">
        <v>175.01</v>
      </c>
      <c r="V55" s="251">
        <f>SUM(R55:U55)</f>
        <v>558.81299999999999</v>
      </c>
      <c r="W55" s="256"/>
      <c r="X55" s="249"/>
      <c r="Y55" s="279">
        <v>84.5</v>
      </c>
      <c r="Z55" s="279">
        <v>84.5</v>
      </c>
      <c r="AA55" s="279">
        <v>84.5</v>
      </c>
      <c r="AB55" s="279">
        <v>152.02000000000001</v>
      </c>
      <c r="AC55" s="251">
        <f>SUM(Y55:AB55)</f>
        <v>405.52</v>
      </c>
      <c r="AD55" s="254"/>
      <c r="AE55" s="249"/>
      <c r="AF55" s="250">
        <v>97</v>
      </c>
      <c r="AG55" s="250">
        <v>97</v>
      </c>
      <c r="AH55" s="250">
        <v>97</v>
      </c>
      <c r="AI55" s="250">
        <v>152</v>
      </c>
      <c r="AJ55" s="250">
        <f>SUM(AF55:AI55)</f>
        <v>443</v>
      </c>
      <c r="AK55" s="254"/>
      <c r="AL55" s="249">
        <f t="shared" ref="AL55:AL120" si="27">H55+O55+V55+AC55+AJ55</f>
        <v>2325.34782</v>
      </c>
      <c r="AN55" s="286"/>
    </row>
    <row r="56" spans="1:40" ht="17.25" customHeight="1" x14ac:dyDescent="0.3">
      <c r="A56" s="54" t="s">
        <v>89</v>
      </c>
      <c r="B56" s="25" t="s">
        <v>90</v>
      </c>
      <c r="C56" s="55">
        <f>SUM(C57:C90)</f>
        <v>1585.19</v>
      </c>
      <c r="D56" s="56">
        <f t="shared" ref="D56:AK56" si="28">SUM(D57:D90)</f>
        <v>1427.6200000000001</v>
      </c>
      <c r="E56" s="56">
        <f t="shared" si="28"/>
        <v>886.54000000000008</v>
      </c>
      <c r="F56" s="56">
        <f t="shared" si="28"/>
        <v>939.53000000000009</v>
      </c>
      <c r="G56" s="56">
        <f t="shared" si="28"/>
        <v>61.57</v>
      </c>
      <c r="H56" s="57">
        <f t="shared" si="28"/>
        <v>3315.2599999999998</v>
      </c>
      <c r="I56" s="56">
        <f t="shared" si="28"/>
        <v>2043.5</v>
      </c>
      <c r="J56" s="49">
        <f t="shared" si="28"/>
        <v>2856.9500000000003</v>
      </c>
      <c r="K56" s="56">
        <f t="shared" si="28"/>
        <v>243</v>
      </c>
      <c r="L56" s="56">
        <f t="shared" si="28"/>
        <v>136.5</v>
      </c>
      <c r="M56" s="56">
        <f t="shared" si="28"/>
        <v>420</v>
      </c>
      <c r="N56" s="56">
        <f t="shared" si="28"/>
        <v>0</v>
      </c>
      <c r="O56" s="57">
        <f t="shared" si="28"/>
        <v>799.5</v>
      </c>
      <c r="P56" s="56">
        <f t="shared" si="28"/>
        <v>3656.4500000000003</v>
      </c>
      <c r="Q56" s="55">
        <f t="shared" si="28"/>
        <v>0</v>
      </c>
      <c r="R56" s="58">
        <f t="shared" ref="R56:W56" si="29">SUM(R57:R93)</f>
        <v>0</v>
      </c>
      <c r="S56" s="56">
        <f t="shared" si="29"/>
        <v>43.11</v>
      </c>
      <c r="T56" s="56">
        <f t="shared" si="29"/>
        <v>569.43000000000006</v>
      </c>
      <c r="U56" s="56">
        <f t="shared" si="29"/>
        <v>545.1</v>
      </c>
      <c r="V56" s="57">
        <f t="shared" si="29"/>
        <v>1157.6399999999999</v>
      </c>
      <c r="W56" s="59">
        <f t="shared" si="29"/>
        <v>1157.6399999999999</v>
      </c>
      <c r="X56" s="55">
        <f t="shared" si="28"/>
        <v>0</v>
      </c>
      <c r="Y56" s="56">
        <f t="shared" ref="Y56:AD56" si="30">SUM(Y57:Y92)</f>
        <v>0</v>
      </c>
      <c r="Z56" s="56">
        <f t="shared" si="30"/>
        <v>45</v>
      </c>
      <c r="AA56" s="56">
        <f t="shared" si="30"/>
        <v>95</v>
      </c>
      <c r="AB56" s="56">
        <f t="shared" si="30"/>
        <v>0</v>
      </c>
      <c r="AC56" s="57">
        <f t="shared" si="30"/>
        <v>140</v>
      </c>
      <c r="AD56" s="56">
        <f t="shared" si="30"/>
        <v>140</v>
      </c>
      <c r="AE56" s="55">
        <f t="shared" si="28"/>
        <v>0</v>
      </c>
      <c r="AF56" s="56">
        <f>SUM(AF57:AF92)</f>
        <v>0</v>
      </c>
      <c r="AG56" s="56">
        <f>SUM(AG57:AG92)</f>
        <v>0</v>
      </c>
      <c r="AH56" s="56">
        <f>SUM(AH57:AH92)</f>
        <v>3502.8999999999996</v>
      </c>
      <c r="AI56" s="56">
        <f>SUM(AI57:AI92)</f>
        <v>116.48</v>
      </c>
      <c r="AJ56" s="57">
        <f>SUM(AJ57:AJ92)</f>
        <v>3619.38</v>
      </c>
      <c r="AK56" s="56">
        <f t="shared" si="28"/>
        <v>1898.58</v>
      </c>
      <c r="AL56" s="26">
        <f>H56+O56+V56+AC56+AJ56</f>
        <v>9031.7799999999988</v>
      </c>
      <c r="AM56" s="16">
        <f>AL55+AL56+AL94</f>
        <v>13511.277819999999</v>
      </c>
      <c r="AN56" s="16"/>
    </row>
    <row r="57" spans="1:40" ht="29.25" customHeight="1" x14ac:dyDescent="0.3">
      <c r="A57" s="35" t="s">
        <v>91</v>
      </c>
      <c r="B57" s="36" t="s">
        <v>28</v>
      </c>
      <c r="C57" s="49">
        <v>1495.91</v>
      </c>
      <c r="D57" s="60">
        <v>363.58000000000004</v>
      </c>
      <c r="E57" s="57"/>
      <c r="F57" s="57"/>
      <c r="G57" s="57"/>
      <c r="H57" s="61">
        <f>SUM(D57:G57)</f>
        <v>363.58000000000004</v>
      </c>
      <c r="I57" s="62">
        <v>1859.49</v>
      </c>
      <c r="J57" s="49">
        <f t="shared" ref="J57:J75" si="31">C57+H57-I57</f>
        <v>0</v>
      </c>
      <c r="K57" s="56"/>
      <c r="L57" s="57"/>
      <c r="M57" s="57"/>
      <c r="N57" s="57"/>
      <c r="O57" s="61">
        <f>SUM(K57:N57)</f>
        <v>0</v>
      </c>
      <c r="P57" s="62"/>
      <c r="Q57" s="49">
        <f t="shared" ref="Q57:Q120" si="32">J57+O57-P57</f>
        <v>0</v>
      </c>
      <c r="R57" s="58"/>
      <c r="S57" s="57"/>
      <c r="T57" s="57"/>
      <c r="U57" s="61"/>
      <c r="V57" s="61">
        <f>SUM(R57:U57)</f>
        <v>0</v>
      </c>
      <c r="W57" s="63"/>
      <c r="X57" s="49">
        <f t="shared" ref="X57:X120" si="33">Q57+V57-W57</f>
        <v>0</v>
      </c>
      <c r="Y57" s="56"/>
      <c r="Z57" s="57"/>
      <c r="AA57" s="57"/>
      <c r="AB57" s="57"/>
      <c r="AC57" s="61">
        <f>SUM(Y57:AB57)</f>
        <v>0</v>
      </c>
      <c r="AD57" s="62"/>
      <c r="AE57" s="49">
        <f t="shared" ref="AE57:AE120" si="34">X57+AC57-AD57</f>
        <v>0</v>
      </c>
      <c r="AF57" s="56"/>
      <c r="AG57" s="57"/>
      <c r="AH57" s="57"/>
      <c r="AI57" s="61"/>
      <c r="AJ57" s="61">
        <f>SUM(AF57:AI57)</f>
        <v>0</v>
      </c>
      <c r="AK57" s="62"/>
      <c r="AL57" s="55">
        <f t="shared" si="27"/>
        <v>363.58000000000004</v>
      </c>
    </row>
    <row r="58" spans="1:40" ht="31.5" customHeight="1" x14ac:dyDescent="0.3">
      <c r="A58" s="35" t="s">
        <v>92</v>
      </c>
      <c r="B58" s="36" t="s">
        <v>30</v>
      </c>
      <c r="C58" s="49"/>
      <c r="D58" s="60">
        <v>1004.6</v>
      </c>
      <c r="E58" s="61">
        <v>886.54000000000008</v>
      </c>
      <c r="F58" s="61">
        <v>886.53000000000009</v>
      </c>
      <c r="G58" s="61"/>
      <c r="H58" s="61">
        <f t="shared" ref="H58:H75" si="35">SUM(D58:G58)</f>
        <v>2777.67</v>
      </c>
      <c r="I58" s="62"/>
      <c r="J58" s="49">
        <f t="shared" si="31"/>
        <v>2777.67</v>
      </c>
      <c r="K58" s="56"/>
      <c r="L58" s="57"/>
      <c r="M58" s="57"/>
      <c r="N58" s="57"/>
      <c r="O58" s="61">
        <f t="shared" ref="O58:O76" si="36">SUM(K58:N58)</f>
        <v>0</v>
      </c>
      <c r="P58" s="62">
        <v>2777.67</v>
      </c>
      <c r="Q58" s="49">
        <f t="shared" si="32"/>
        <v>0</v>
      </c>
      <c r="R58" s="58"/>
      <c r="S58" s="57"/>
      <c r="T58" s="57"/>
      <c r="U58" s="61"/>
      <c r="V58" s="61">
        <f t="shared" ref="V58:V71" si="37">SUM(R58:U58)</f>
        <v>0</v>
      </c>
      <c r="W58" s="63"/>
      <c r="X58" s="49">
        <f t="shared" si="33"/>
        <v>0</v>
      </c>
      <c r="Y58" s="56"/>
      <c r="Z58" s="57"/>
      <c r="AA58" s="57"/>
      <c r="AB58" s="57"/>
      <c r="AC58" s="61">
        <f t="shared" ref="AC58:AC59" si="38">SUM(Y58:AB58)</f>
        <v>0</v>
      </c>
      <c r="AD58" s="62"/>
      <c r="AE58" s="49">
        <f t="shared" si="34"/>
        <v>0</v>
      </c>
      <c r="AF58" s="56"/>
      <c r="AG58" s="57"/>
      <c r="AH58" s="57"/>
      <c r="AI58" s="61"/>
      <c r="AJ58" s="61">
        <f t="shared" ref="AJ58:AJ59" si="39">SUM(AF58:AI58)</f>
        <v>0</v>
      </c>
      <c r="AK58" s="62"/>
      <c r="AL58" s="55">
        <f t="shared" si="27"/>
        <v>2777.67</v>
      </c>
    </row>
    <row r="59" spans="1:40" ht="53.25" customHeight="1" x14ac:dyDescent="0.3">
      <c r="A59" s="35" t="s">
        <v>93</v>
      </c>
      <c r="B59" s="36" t="s">
        <v>38</v>
      </c>
      <c r="C59" s="49">
        <v>10</v>
      </c>
      <c r="D59" s="60">
        <v>59.44</v>
      </c>
      <c r="E59" s="61"/>
      <c r="F59" s="61"/>
      <c r="G59" s="61"/>
      <c r="H59" s="61">
        <f t="shared" si="35"/>
        <v>59.44</v>
      </c>
      <c r="I59" s="62">
        <v>69.44</v>
      </c>
      <c r="J59" s="49">
        <f t="shared" si="31"/>
        <v>0</v>
      </c>
      <c r="K59" s="56"/>
      <c r="L59" s="57"/>
      <c r="M59" s="57"/>
      <c r="N59" s="57"/>
      <c r="O59" s="61">
        <f t="shared" si="36"/>
        <v>0</v>
      </c>
      <c r="P59" s="62"/>
      <c r="Q59" s="49">
        <f t="shared" si="32"/>
        <v>0</v>
      </c>
      <c r="R59" s="58"/>
      <c r="S59" s="57"/>
      <c r="T59" s="57"/>
      <c r="U59" s="61"/>
      <c r="V59" s="61">
        <f t="shared" si="37"/>
        <v>0</v>
      </c>
      <c r="W59" s="63"/>
      <c r="X59" s="49">
        <f t="shared" si="33"/>
        <v>0</v>
      </c>
      <c r="Y59" s="56"/>
      <c r="Z59" s="57"/>
      <c r="AA59" s="57"/>
      <c r="AB59" s="57"/>
      <c r="AC59" s="61">
        <f t="shared" si="38"/>
        <v>0</v>
      </c>
      <c r="AD59" s="62"/>
      <c r="AE59" s="49">
        <f t="shared" si="34"/>
        <v>0</v>
      </c>
      <c r="AF59" s="56"/>
      <c r="AG59" s="57"/>
      <c r="AH59" s="57"/>
      <c r="AI59" s="61"/>
      <c r="AJ59" s="61">
        <f t="shared" si="39"/>
        <v>0</v>
      </c>
      <c r="AK59" s="62"/>
      <c r="AL59" s="55">
        <f t="shared" si="27"/>
        <v>59.44</v>
      </c>
    </row>
    <row r="60" spans="1:40" ht="42.75" customHeight="1" x14ac:dyDescent="0.3">
      <c r="A60" s="35" t="s">
        <v>94</v>
      </c>
      <c r="B60" s="36" t="s">
        <v>57</v>
      </c>
      <c r="C60" s="49"/>
      <c r="D60" s="60"/>
      <c r="E60" s="61"/>
      <c r="F60" s="61"/>
      <c r="G60" s="61"/>
      <c r="H60" s="61">
        <f t="shared" si="35"/>
        <v>0</v>
      </c>
      <c r="I60" s="62"/>
      <c r="J60" s="49">
        <f t="shared" si="31"/>
        <v>0</v>
      </c>
      <c r="K60" s="60">
        <v>43</v>
      </c>
      <c r="L60" s="57"/>
      <c r="M60" s="57"/>
      <c r="N60" s="57"/>
      <c r="O60" s="61">
        <f t="shared" si="36"/>
        <v>43</v>
      </c>
      <c r="P60" s="62">
        <v>43</v>
      </c>
      <c r="Q60" s="49"/>
      <c r="R60" s="58"/>
      <c r="S60" s="57"/>
      <c r="T60" s="57"/>
      <c r="U60" s="61"/>
      <c r="V60" s="61"/>
      <c r="W60" s="63"/>
      <c r="X60" s="49"/>
      <c r="Y60" s="56"/>
      <c r="Z60" s="57"/>
      <c r="AA60" s="57"/>
      <c r="AB60" s="57"/>
      <c r="AC60" s="61"/>
      <c r="AD60" s="62"/>
      <c r="AE60" s="49"/>
      <c r="AF60" s="56"/>
      <c r="AG60" s="57"/>
      <c r="AH60" s="57"/>
      <c r="AI60" s="61"/>
      <c r="AJ60" s="61"/>
      <c r="AK60" s="62"/>
      <c r="AL60" s="55">
        <f t="shared" si="27"/>
        <v>43</v>
      </c>
    </row>
    <row r="61" spans="1:40" ht="30" customHeight="1" x14ac:dyDescent="0.3">
      <c r="A61" s="35" t="s">
        <v>95</v>
      </c>
      <c r="B61" s="46" t="s">
        <v>59</v>
      </c>
      <c r="C61" s="64"/>
      <c r="D61" s="65"/>
      <c r="E61" s="66"/>
      <c r="F61" s="66"/>
      <c r="G61" s="66"/>
      <c r="H61" s="66"/>
      <c r="I61" s="67"/>
      <c r="J61" s="64">
        <f t="shared" si="31"/>
        <v>0</v>
      </c>
      <c r="K61" s="68"/>
      <c r="L61" s="66">
        <v>60.5</v>
      </c>
      <c r="M61" s="69"/>
      <c r="N61" s="69"/>
      <c r="O61" s="61">
        <f t="shared" si="36"/>
        <v>60.5</v>
      </c>
      <c r="P61" s="67">
        <v>60.5</v>
      </c>
      <c r="Q61" s="64">
        <f t="shared" si="32"/>
        <v>0</v>
      </c>
      <c r="R61" s="70"/>
      <c r="S61" s="69"/>
      <c r="T61" s="69"/>
      <c r="U61" s="66"/>
      <c r="V61" s="66">
        <f t="shared" si="37"/>
        <v>0</v>
      </c>
      <c r="W61" s="71"/>
      <c r="X61" s="64">
        <f t="shared" si="33"/>
        <v>0</v>
      </c>
      <c r="Y61" s="68"/>
      <c r="Z61" s="69"/>
      <c r="AA61" s="69"/>
      <c r="AB61" s="69"/>
      <c r="AC61" s="66">
        <f t="shared" ref="AC61:AC92" si="40">SUM(Y61:AB61)</f>
        <v>0</v>
      </c>
      <c r="AD61" s="67"/>
      <c r="AE61" s="64">
        <f t="shared" si="34"/>
        <v>0</v>
      </c>
      <c r="AF61" s="68"/>
      <c r="AG61" s="69"/>
      <c r="AH61" s="69"/>
      <c r="AI61" s="66"/>
      <c r="AJ61" s="66">
        <f t="shared" ref="AJ61:AJ92" si="41">SUM(AF61:AI61)</f>
        <v>0</v>
      </c>
      <c r="AK61" s="67"/>
      <c r="AL61" s="55">
        <f t="shared" si="27"/>
        <v>60.5</v>
      </c>
    </row>
    <row r="62" spans="1:40" ht="31.2" customHeight="1" x14ac:dyDescent="0.3">
      <c r="A62" s="35" t="s">
        <v>96</v>
      </c>
      <c r="B62" s="46" t="s">
        <v>61</v>
      </c>
      <c r="C62" s="64"/>
      <c r="D62" s="65"/>
      <c r="E62" s="66"/>
      <c r="F62" s="66"/>
      <c r="G62" s="66"/>
      <c r="H62" s="66">
        <f t="shared" si="35"/>
        <v>0</v>
      </c>
      <c r="I62" s="67"/>
      <c r="J62" s="64">
        <f t="shared" si="31"/>
        <v>0</v>
      </c>
      <c r="K62" s="68"/>
      <c r="L62" s="69"/>
      <c r="M62" s="69"/>
      <c r="N62" s="69"/>
      <c r="O62" s="66">
        <f t="shared" si="36"/>
        <v>0</v>
      </c>
      <c r="P62" s="67"/>
      <c r="Q62" s="64">
        <f t="shared" si="32"/>
        <v>0</v>
      </c>
      <c r="R62" s="70"/>
      <c r="S62" s="66">
        <v>33.11</v>
      </c>
      <c r="T62" s="69"/>
      <c r="U62" s="66"/>
      <c r="V62" s="66">
        <f t="shared" si="37"/>
        <v>33.11</v>
      </c>
      <c r="W62" s="71">
        <v>33.11</v>
      </c>
      <c r="X62" s="64">
        <f t="shared" si="33"/>
        <v>0</v>
      </c>
      <c r="Y62" s="68"/>
      <c r="Z62" s="69"/>
      <c r="AA62" s="69"/>
      <c r="AB62" s="69"/>
      <c r="AC62" s="66">
        <f t="shared" si="40"/>
        <v>0</v>
      </c>
      <c r="AD62" s="67"/>
      <c r="AE62" s="64">
        <f t="shared" si="34"/>
        <v>0</v>
      </c>
      <c r="AF62" s="68"/>
      <c r="AG62" s="69"/>
      <c r="AH62" s="69"/>
      <c r="AI62" s="66"/>
      <c r="AJ62" s="66">
        <f t="shared" si="41"/>
        <v>0</v>
      </c>
      <c r="AK62" s="67"/>
      <c r="AL62" s="55">
        <f t="shared" si="27"/>
        <v>33.11</v>
      </c>
    </row>
    <row r="63" spans="1:40" ht="29.25" customHeight="1" x14ac:dyDescent="0.3">
      <c r="A63" s="35" t="s">
        <v>97</v>
      </c>
      <c r="B63" s="46" t="s">
        <v>63</v>
      </c>
      <c r="C63" s="64"/>
      <c r="D63" s="65"/>
      <c r="E63" s="66"/>
      <c r="F63" s="66">
        <v>53</v>
      </c>
      <c r="G63" s="66"/>
      <c r="H63" s="66">
        <f t="shared" si="35"/>
        <v>53</v>
      </c>
      <c r="I63" s="67">
        <v>53</v>
      </c>
      <c r="J63" s="64">
        <f t="shared" si="31"/>
        <v>0</v>
      </c>
      <c r="K63" s="68"/>
      <c r="L63" s="69"/>
      <c r="M63" s="69"/>
      <c r="N63" s="69"/>
      <c r="O63" s="66">
        <f t="shared" si="36"/>
        <v>0</v>
      </c>
      <c r="P63" s="67"/>
      <c r="Q63" s="64">
        <f t="shared" si="32"/>
        <v>0</v>
      </c>
      <c r="R63" s="70"/>
      <c r="S63" s="69"/>
      <c r="T63" s="69"/>
      <c r="U63" s="66"/>
      <c r="V63" s="66">
        <f t="shared" si="37"/>
        <v>0</v>
      </c>
      <c r="W63" s="71"/>
      <c r="X63" s="64">
        <f t="shared" si="33"/>
        <v>0</v>
      </c>
      <c r="Y63" s="68"/>
      <c r="Z63" s="69"/>
      <c r="AA63" s="69"/>
      <c r="AB63" s="69"/>
      <c r="AC63" s="66">
        <f t="shared" si="40"/>
        <v>0</v>
      </c>
      <c r="AD63" s="67"/>
      <c r="AE63" s="64">
        <f t="shared" si="34"/>
        <v>0</v>
      </c>
      <c r="AF63" s="68"/>
      <c r="AG63" s="69"/>
      <c r="AH63" s="69"/>
      <c r="AI63" s="66"/>
      <c r="AJ63" s="66">
        <f t="shared" si="41"/>
        <v>0</v>
      </c>
      <c r="AK63" s="67"/>
      <c r="AL63" s="55">
        <f t="shared" si="27"/>
        <v>53</v>
      </c>
    </row>
    <row r="64" spans="1:40" ht="23.4" customHeight="1" x14ac:dyDescent="0.3">
      <c r="A64" s="35" t="s">
        <v>98</v>
      </c>
      <c r="B64" s="46" t="s">
        <v>52</v>
      </c>
      <c r="C64" s="64"/>
      <c r="D64" s="65"/>
      <c r="E64" s="66"/>
      <c r="F64" s="66"/>
      <c r="G64" s="66"/>
      <c r="H64" s="66">
        <f t="shared" si="35"/>
        <v>0</v>
      </c>
      <c r="I64" s="67"/>
      <c r="J64" s="64">
        <f t="shared" si="31"/>
        <v>0</v>
      </c>
      <c r="K64" s="68"/>
      <c r="L64" s="69"/>
      <c r="M64" s="69"/>
      <c r="N64" s="66"/>
      <c r="O64" s="66">
        <f t="shared" si="36"/>
        <v>0</v>
      </c>
      <c r="P64" s="67"/>
      <c r="Q64" s="64">
        <f t="shared" si="32"/>
        <v>0</v>
      </c>
      <c r="R64" s="70"/>
      <c r="S64" s="69"/>
      <c r="T64" s="69"/>
      <c r="U64" s="300">
        <v>90</v>
      </c>
      <c r="V64" s="300">
        <f t="shared" si="37"/>
        <v>90</v>
      </c>
      <c r="W64" s="301">
        <v>90</v>
      </c>
      <c r="X64" s="64">
        <f t="shared" si="33"/>
        <v>0</v>
      </c>
      <c r="Y64" s="68"/>
      <c r="Z64" s="69"/>
      <c r="AA64" s="69"/>
      <c r="AB64" s="69"/>
      <c r="AC64" s="66">
        <f t="shared" si="40"/>
        <v>0</v>
      </c>
      <c r="AD64" s="67"/>
      <c r="AE64" s="64">
        <f t="shared" si="34"/>
        <v>0</v>
      </c>
      <c r="AF64" s="68"/>
      <c r="AG64" s="69"/>
      <c r="AH64" s="69"/>
      <c r="AI64" s="66"/>
      <c r="AJ64" s="66">
        <f t="shared" si="41"/>
        <v>0</v>
      </c>
      <c r="AK64" s="67"/>
      <c r="AL64" s="55">
        <f t="shared" si="27"/>
        <v>90</v>
      </c>
    </row>
    <row r="65" spans="1:38" ht="24.6" customHeight="1" x14ac:dyDescent="0.3">
      <c r="A65" s="35" t="s">
        <v>99</v>
      </c>
      <c r="B65" s="46" t="s">
        <v>65</v>
      </c>
      <c r="C65" s="64"/>
      <c r="D65" s="65"/>
      <c r="E65" s="66"/>
      <c r="F65" s="66"/>
      <c r="G65" s="66">
        <v>21.22</v>
      </c>
      <c r="H65" s="66">
        <f t="shared" si="35"/>
        <v>21.22</v>
      </c>
      <c r="I65" s="67">
        <v>21.22</v>
      </c>
      <c r="J65" s="64">
        <f t="shared" si="31"/>
        <v>0</v>
      </c>
      <c r="K65" s="68"/>
      <c r="L65" s="69"/>
      <c r="M65" s="69"/>
      <c r="N65" s="69"/>
      <c r="O65" s="66">
        <f t="shared" si="36"/>
        <v>0</v>
      </c>
      <c r="P65" s="67"/>
      <c r="Q65" s="64">
        <f t="shared" si="32"/>
        <v>0</v>
      </c>
      <c r="R65" s="70"/>
      <c r="S65" s="69"/>
      <c r="T65" s="69"/>
      <c r="U65" s="66"/>
      <c r="V65" s="66">
        <f t="shared" si="37"/>
        <v>0</v>
      </c>
      <c r="W65" s="71"/>
      <c r="X65" s="64">
        <f t="shared" si="33"/>
        <v>0</v>
      </c>
      <c r="Y65" s="68"/>
      <c r="Z65" s="69"/>
      <c r="AA65" s="69"/>
      <c r="AB65" s="69"/>
      <c r="AC65" s="66">
        <f t="shared" si="40"/>
        <v>0</v>
      </c>
      <c r="AD65" s="67"/>
      <c r="AE65" s="64">
        <f t="shared" si="34"/>
        <v>0</v>
      </c>
      <c r="AF65" s="68"/>
      <c r="AG65" s="69"/>
      <c r="AH65" s="69"/>
      <c r="AI65" s="66"/>
      <c r="AJ65" s="66">
        <f t="shared" si="41"/>
        <v>0</v>
      </c>
      <c r="AK65" s="67"/>
      <c r="AL65" s="55">
        <f t="shared" si="27"/>
        <v>21.22</v>
      </c>
    </row>
    <row r="66" spans="1:38" ht="31.2" customHeight="1" x14ac:dyDescent="0.3">
      <c r="A66" s="35" t="s">
        <v>100</v>
      </c>
      <c r="B66" s="46" t="s">
        <v>101</v>
      </c>
      <c r="C66" s="64"/>
      <c r="D66" s="65"/>
      <c r="E66" s="66"/>
      <c r="F66" s="66"/>
      <c r="G66" s="66"/>
      <c r="H66" s="66">
        <f t="shared" si="35"/>
        <v>0</v>
      </c>
      <c r="I66" s="67"/>
      <c r="J66" s="64">
        <f t="shared" si="31"/>
        <v>0</v>
      </c>
      <c r="K66" s="68"/>
      <c r="L66" s="69"/>
      <c r="M66" s="69"/>
      <c r="N66" s="69"/>
      <c r="O66" s="66">
        <f t="shared" si="36"/>
        <v>0</v>
      </c>
      <c r="P66" s="67"/>
      <c r="Q66" s="64">
        <f t="shared" si="32"/>
        <v>0</v>
      </c>
      <c r="R66" s="70"/>
      <c r="S66" s="69"/>
      <c r="T66" s="69"/>
      <c r="U66" s="300">
        <v>23</v>
      </c>
      <c r="V66" s="300">
        <f t="shared" si="37"/>
        <v>23</v>
      </c>
      <c r="W66" s="301">
        <v>23</v>
      </c>
      <c r="X66" s="64">
        <f t="shared" si="33"/>
        <v>0</v>
      </c>
      <c r="Y66" s="68"/>
      <c r="Z66" s="69"/>
      <c r="AA66" s="69"/>
      <c r="AB66" s="69"/>
      <c r="AC66" s="66">
        <f t="shared" si="40"/>
        <v>0</v>
      </c>
      <c r="AD66" s="67"/>
      <c r="AE66" s="64">
        <f t="shared" si="34"/>
        <v>0</v>
      </c>
      <c r="AF66" s="68"/>
      <c r="AG66" s="69"/>
      <c r="AH66" s="69"/>
      <c r="AI66" s="66"/>
      <c r="AJ66" s="66">
        <f t="shared" si="41"/>
        <v>0</v>
      </c>
      <c r="AK66" s="67"/>
      <c r="AL66" s="55">
        <f t="shared" si="27"/>
        <v>23</v>
      </c>
    </row>
    <row r="67" spans="1:38" ht="31.5" customHeight="1" x14ac:dyDescent="0.3">
      <c r="A67" s="72" t="s">
        <v>102</v>
      </c>
      <c r="B67" s="73" t="s">
        <v>67</v>
      </c>
      <c r="C67" s="64"/>
      <c r="D67" s="65"/>
      <c r="E67" s="66"/>
      <c r="F67" s="66"/>
      <c r="G67" s="66"/>
      <c r="H67" s="66">
        <f t="shared" si="35"/>
        <v>0</v>
      </c>
      <c r="I67" s="67">
        <v>0</v>
      </c>
      <c r="J67" s="64">
        <f t="shared" si="31"/>
        <v>0</v>
      </c>
      <c r="K67" s="68"/>
      <c r="L67" s="69"/>
      <c r="M67" s="66"/>
      <c r="N67" s="66"/>
      <c r="O67" s="66">
        <f t="shared" si="36"/>
        <v>0</v>
      </c>
      <c r="P67" s="67"/>
      <c r="Q67" s="64">
        <f t="shared" si="32"/>
        <v>0</v>
      </c>
      <c r="R67" s="70"/>
      <c r="S67" s="69"/>
      <c r="T67" s="300">
        <v>148.13</v>
      </c>
      <c r="U67" s="300"/>
      <c r="V67" s="300">
        <f t="shared" si="37"/>
        <v>148.13</v>
      </c>
      <c r="W67" s="301">
        <v>148.13</v>
      </c>
      <c r="X67" s="64">
        <f t="shared" si="33"/>
        <v>0</v>
      </c>
      <c r="Y67" s="68"/>
      <c r="Z67" s="69"/>
      <c r="AA67" s="66"/>
      <c r="AB67" s="66"/>
      <c r="AC67" s="66">
        <f t="shared" si="40"/>
        <v>0</v>
      </c>
      <c r="AD67" s="67"/>
      <c r="AE67" s="64">
        <f t="shared" si="34"/>
        <v>0</v>
      </c>
      <c r="AF67" s="68"/>
      <c r="AG67" s="69"/>
      <c r="AH67" s="69"/>
      <c r="AI67" s="66"/>
      <c r="AJ67" s="66">
        <f t="shared" si="41"/>
        <v>0</v>
      </c>
      <c r="AK67" s="67"/>
      <c r="AL67" s="55">
        <f t="shared" si="27"/>
        <v>148.13</v>
      </c>
    </row>
    <row r="68" spans="1:38" ht="81" customHeight="1" x14ac:dyDescent="0.3">
      <c r="A68" s="35" t="s">
        <v>103</v>
      </c>
      <c r="B68" s="45" t="s">
        <v>104</v>
      </c>
      <c r="C68" s="74"/>
      <c r="D68" s="75"/>
      <c r="E68" s="76"/>
      <c r="F68" s="76"/>
      <c r="G68" s="66">
        <v>10</v>
      </c>
      <c r="H68" s="66">
        <f t="shared" si="35"/>
        <v>10</v>
      </c>
      <c r="I68" s="67">
        <v>10</v>
      </c>
      <c r="J68" s="64">
        <f t="shared" si="31"/>
        <v>0</v>
      </c>
      <c r="K68" s="68"/>
      <c r="L68" s="66">
        <v>10</v>
      </c>
      <c r="M68" s="66">
        <v>10</v>
      </c>
      <c r="N68" s="66"/>
      <c r="O68" s="66">
        <f t="shared" si="36"/>
        <v>20</v>
      </c>
      <c r="P68" s="67">
        <v>20</v>
      </c>
      <c r="Q68" s="64">
        <f t="shared" si="32"/>
        <v>0</v>
      </c>
      <c r="R68" s="70"/>
      <c r="S68" s="66">
        <v>10</v>
      </c>
      <c r="T68" s="66">
        <v>10</v>
      </c>
      <c r="U68" s="66"/>
      <c r="V68" s="66">
        <f t="shared" si="37"/>
        <v>20</v>
      </c>
      <c r="W68" s="71">
        <v>20</v>
      </c>
      <c r="X68" s="64">
        <f t="shared" si="33"/>
        <v>0</v>
      </c>
      <c r="Y68" s="68"/>
      <c r="Z68" s="69"/>
      <c r="AA68" s="69"/>
      <c r="AB68" s="66"/>
      <c r="AC68" s="66">
        <f t="shared" si="40"/>
        <v>0</v>
      </c>
      <c r="AD68" s="67"/>
      <c r="AE68" s="64">
        <f t="shared" si="34"/>
        <v>0</v>
      </c>
      <c r="AF68" s="68"/>
      <c r="AG68" s="69"/>
      <c r="AH68" s="69"/>
      <c r="AI68" s="66"/>
      <c r="AJ68" s="66">
        <f t="shared" si="41"/>
        <v>0</v>
      </c>
      <c r="AK68" s="67"/>
      <c r="AL68" s="55">
        <f t="shared" si="27"/>
        <v>50</v>
      </c>
    </row>
    <row r="69" spans="1:38" ht="50.25" customHeight="1" x14ac:dyDescent="0.3">
      <c r="A69" s="35" t="s">
        <v>105</v>
      </c>
      <c r="B69" s="248" t="s">
        <v>364</v>
      </c>
      <c r="C69" s="74"/>
      <c r="D69" s="75"/>
      <c r="E69" s="76"/>
      <c r="F69" s="76"/>
      <c r="G69" s="66"/>
      <c r="H69" s="66">
        <f t="shared" si="35"/>
        <v>0</v>
      </c>
      <c r="I69" s="67"/>
      <c r="J69" s="64">
        <f t="shared" si="31"/>
        <v>0</v>
      </c>
      <c r="K69" s="68"/>
      <c r="L69" s="69"/>
      <c r="M69" s="66"/>
      <c r="N69" s="69"/>
      <c r="O69" s="66">
        <f t="shared" si="36"/>
        <v>0</v>
      </c>
      <c r="P69" s="67"/>
      <c r="Q69" s="64">
        <f t="shared" si="32"/>
        <v>0</v>
      </c>
      <c r="R69" s="70"/>
      <c r="S69" s="69"/>
      <c r="T69" s="69"/>
      <c r="U69" s="66"/>
      <c r="V69" s="66">
        <f t="shared" si="37"/>
        <v>0</v>
      </c>
      <c r="W69" s="71"/>
      <c r="X69" s="64">
        <f t="shared" si="33"/>
        <v>0</v>
      </c>
      <c r="Y69" s="68"/>
      <c r="Z69" s="69"/>
      <c r="AA69" s="66"/>
      <c r="AB69" s="69"/>
      <c r="AC69" s="66">
        <f t="shared" si="40"/>
        <v>0</v>
      </c>
      <c r="AD69" s="67"/>
      <c r="AE69" s="64">
        <f t="shared" si="34"/>
        <v>0</v>
      </c>
      <c r="AF69" s="257"/>
      <c r="AG69" s="258"/>
      <c r="AH69" s="259">
        <v>699.6</v>
      </c>
      <c r="AI69" s="259"/>
      <c r="AJ69" s="259">
        <f t="shared" si="41"/>
        <v>699.6</v>
      </c>
      <c r="AK69" s="260"/>
      <c r="AL69" s="239">
        <f t="shared" si="27"/>
        <v>699.6</v>
      </c>
    </row>
    <row r="70" spans="1:38" ht="40.5" customHeight="1" x14ac:dyDescent="0.3">
      <c r="A70" s="35" t="s">
        <v>106</v>
      </c>
      <c r="B70" s="248" t="s">
        <v>365</v>
      </c>
      <c r="C70" s="74"/>
      <c r="D70" s="75"/>
      <c r="E70" s="76"/>
      <c r="F70" s="76"/>
      <c r="G70" s="66"/>
      <c r="H70" s="66">
        <f t="shared" si="35"/>
        <v>0</v>
      </c>
      <c r="I70" s="67"/>
      <c r="J70" s="64">
        <f t="shared" si="31"/>
        <v>0</v>
      </c>
      <c r="K70" s="68"/>
      <c r="L70" s="69"/>
      <c r="M70" s="69"/>
      <c r="N70" s="66"/>
      <c r="O70" s="66">
        <f t="shared" si="36"/>
        <v>0</v>
      </c>
      <c r="P70" s="67"/>
      <c r="Q70" s="64">
        <f t="shared" si="32"/>
        <v>0</v>
      </c>
      <c r="R70" s="70"/>
      <c r="S70" s="69"/>
      <c r="T70" s="66"/>
      <c r="U70" s="66"/>
      <c r="V70" s="66">
        <f t="shared" si="37"/>
        <v>0</v>
      </c>
      <c r="W70" s="71"/>
      <c r="X70" s="64">
        <f t="shared" si="33"/>
        <v>0</v>
      </c>
      <c r="Y70" s="68"/>
      <c r="Z70" s="69"/>
      <c r="AA70" s="69"/>
      <c r="AB70" s="66"/>
      <c r="AC70" s="66">
        <f t="shared" si="40"/>
        <v>0</v>
      </c>
      <c r="AD70" s="67"/>
      <c r="AE70" s="64">
        <f t="shared" si="34"/>
        <v>0</v>
      </c>
      <c r="AF70" s="257"/>
      <c r="AG70" s="258"/>
      <c r="AH70" s="259">
        <v>372</v>
      </c>
      <c r="AI70" s="259"/>
      <c r="AJ70" s="259">
        <f t="shared" si="41"/>
        <v>372</v>
      </c>
      <c r="AK70" s="260"/>
      <c r="AL70" s="239">
        <f t="shared" si="27"/>
        <v>372</v>
      </c>
    </row>
    <row r="71" spans="1:38" ht="19.5" customHeight="1" x14ac:dyDescent="0.3">
      <c r="A71" s="229" t="s">
        <v>107</v>
      </c>
      <c r="B71" s="47" t="s">
        <v>55</v>
      </c>
      <c r="C71" s="64"/>
      <c r="D71" s="65"/>
      <c r="E71" s="66"/>
      <c r="F71" s="66"/>
      <c r="G71" s="66"/>
      <c r="H71" s="66">
        <f t="shared" si="35"/>
        <v>0</v>
      </c>
      <c r="I71" s="67"/>
      <c r="J71" s="64">
        <f t="shared" si="31"/>
        <v>0</v>
      </c>
      <c r="K71" s="68"/>
      <c r="L71" s="69"/>
      <c r="M71" s="69"/>
      <c r="N71" s="66"/>
      <c r="O71" s="66">
        <f t="shared" si="36"/>
        <v>0</v>
      </c>
      <c r="P71" s="67"/>
      <c r="Q71" s="64">
        <f t="shared" si="32"/>
        <v>0</v>
      </c>
      <c r="R71" s="70"/>
      <c r="S71" s="69"/>
      <c r="T71" s="69"/>
      <c r="U71" s="66"/>
      <c r="V71" s="66">
        <f t="shared" si="37"/>
        <v>0</v>
      </c>
      <c r="W71" s="71"/>
      <c r="X71" s="64">
        <f t="shared" si="33"/>
        <v>0</v>
      </c>
      <c r="Y71" s="68"/>
      <c r="Z71" s="69"/>
      <c r="AA71" s="226">
        <v>95</v>
      </c>
      <c r="AB71" s="227"/>
      <c r="AC71" s="226">
        <f t="shared" si="40"/>
        <v>95</v>
      </c>
      <c r="AD71" s="228">
        <v>95</v>
      </c>
      <c r="AE71" s="64">
        <f t="shared" si="34"/>
        <v>0</v>
      </c>
      <c r="AF71" s="68"/>
      <c r="AG71" s="69"/>
      <c r="AH71" s="69"/>
      <c r="AI71" s="66"/>
      <c r="AJ71" s="66">
        <f t="shared" si="41"/>
        <v>0</v>
      </c>
      <c r="AK71" s="67"/>
      <c r="AL71" s="55">
        <f t="shared" si="27"/>
        <v>95</v>
      </c>
    </row>
    <row r="72" spans="1:38" ht="22.5" customHeight="1" x14ac:dyDescent="0.3">
      <c r="A72" s="235" t="s">
        <v>108</v>
      </c>
      <c r="B72" s="236" t="str">
        <f>[2]vandens!B26</f>
        <v>Raguviškių vandens gerinimo įrenginiai</v>
      </c>
      <c r="C72" s="64">
        <f>[2]vandens!C26</f>
        <v>0</v>
      </c>
      <c r="D72" s="65">
        <f>[2]vandens!D26</f>
        <v>0</v>
      </c>
      <c r="E72" s="66">
        <f>[2]vandens!E26</f>
        <v>0</v>
      </c>
      <c r="F72" s="66">
        <f>[2]vandens!F26</f>
        <v>0</v>
      </c>
      <c r="G72" s="66">
        <v>0</v>
      </c>
      <c r="H72" s="66">
        <f t="shared" si="35"/>
        <v>0</v>
      </c>
      <c r="I72" s="67"/>
      <c r="J72" s="64">
        <f t="shared" si="31"/>
        <v>0</v>
      </c>
      <c r="K72" s="65">
        <f>[2]vandens!K26</f>
        <v>0</v>
      </c>
      <c r="L72" s="66">
        <f>[2]vandens!L26</f>
        <v>0</v>
      </c>
      <c r="M72" s="66">
        <f>[2]vandens!M26</f>
        <v>0</v>
      </c>
      <c r="N72" s="66"/>
      <c r="O72" s="66">
        <f t="shared" si="36"/>
        <v>0</v>
      </c>
      <c r="P72" s="67"/>
      <c r="Q72" s="64">
        <f t="shared" si="32"/>
        <v>0</v>
      </c>
      <c r="R72" s="78">
        <f>[2]vandens!R26</f>
        <v>0</v>
      </c>
      <c r="S72" s="66">
        <f>[2]vandens!S26</f>
        <v>0</v>
      </c>
      <c r="T72" s="66">
        <f>[2]vandens!T26</f>
        <v>0</v>
      </c>
      <c r="U72" s="66">
        <f>[2]vandens!U26</f>
        <v>0</v>
      </c>
      <c r="V72" s="66">
        <f>[2]vandens!V26</f>
        <v>0</v>
      </c>
      <c r="W72" s="71">
        <f>[2]vandens!W26</f>
        <v>0</v>
      </c>
      <c r="X72" s="64">
        <f t="shared" si="33"/>
        <v>0</v>
      </c>
      <c r="Y72" s="65"/>
      <c r="Z72" s="66"/>
      <c r="AA72" s="66"/>
      <c r="AB72" s="66"/>
      <c r="AC72" s="66">
        <f t="shared" si="40"/>
        <v>0</v>
      </c>
      <c r="AD72" s="67"/>
      <c r="AE72" s="64">
        <f t="shared" si="34"/>
        <v>0</v>
      </c>
      <c r="AF72" s="65">
        <v>0</v>
      </c>
      <c r="AG72" s="66">
        <v>0</v>
      </c>
      <c r="AH72" s="66">
        <v>342</v>
      </c>
      <c r="AI72" s="66">
        <v>0</v>
      </c>
      <c r="AJ72" s="66">
        <f t="shared" si="41"/>
        <v>342</v>
      </c>
      <c r="AK72" s="67">
        <v>342</v>
      </c>
      <c r="AL72" s="239">
        <f t="shared" si="27"/>
        <v>342</v>
      </c>
    </row>
    <row r="73" spans="1:38" ht="22.5" customHeight="1" x14ac:dyDescent="0.3">
      <c r="A73" s="235" t="s">
        <v>109</v>
      </c>
      <c r="B73" s="234" t="s">
        <v>356</v>
      </c>
      <c r="C73" s="64">
        <f>[2]vandens!C27</f>
        <v>0</v>
      </c>
      <c r="D73" s="65">
        <f>[2]vandens!D27</f>
        <v>0</v>
      </c>
      <c r="E73" s="66">
        <f>[2]vandens!E27</f>
        <v>0</v>
      </c>
      <c r="F73" s="66">
        <f>[2]vandens!F27</f>
        <v>0</v>
      </c>
      <c r="G73" s="66">
        <v>0</v>
      </c>
      <c r="H73" s="66">
        <f t="shared" si="35"/>
        <v>0</v>
      </c>
      <c r="I73" s="67"/>
      <c r="J73" s="64">
        <f t="shared" si="31"/>
        <v>0</v>
      </c>
      <c r="K73" s="65">
        <f>[2]vandens!K27</f>
        <v>0</v>
      </c>
      <c r="L73" s="66">
        <f>[2]vandens!L27</f>
        <v>0</v>
      </c>
      <c r="M73" s="66">
        <f>[2]vandens!M27</f>
        <v>0</v>
      </c>
      <c r="N73" s="66"/>
      <c r="O73" s="66">
        <f t="shared" si="36"/>
        <v>0</v>
      </c>
      <c r="P73" s="67"/>
      <c r="Q73" s="64">
        <f t="shared" si="32"/>
        <v>0</v>
      </c>
      <c r="R73" s="78">
        <f>[2]vandens!R27</f>
        <v>0</v>
      </c>
      <c r="S73" s="66">
        <f>[2]vandens!S27</f>
        <v>0</v>
      </c>
      <c r="T73" s="66">
        <f>[2]vandens!T27</f>
        <v>0</v>
      </c>
      <c r="U73" s="66">
        <f>[2]vandens!U27</f>
        <v>0</v>
      </c>
      <c r="V73" s="66">
        <f>[2]vandens!V27</f>
        <v>0</v>
      </c>
      <c r="W73" s="71">
        <f>[2]vandens!W27</f>
        <v>0</v>
      </c>
      <c r="X73" s="64">
        <f t="shared" si="33"/>
        <v>0</v>
      </c>
      <c r="Y73" s="65"/>
      <c r="Z73" s="66"/>
      <c r="AA73" s="66"/>
      <c r="AB73" s="66"/>
      <c r="AC73" s="66">
        <f t="shared" si="40"/>
        <v>0</v>
      </c>
      <c r="AD73" s="67"/>
      <c r="AE73" s="64">
        <f t="shared" si="34"/>
        <v>0</v>
      </c>
      <c r="AF73" s="65">
        <v>0</v>
      </c>
      <c r="AG73" s="66">
        <v>0</v>
      </c>
      <c r="AH73" s="66">
        <v>347.6</v>
      </c>
      <c r="AI73" s="66">
        <v>0</v>
      </c>
      <c r="AJ73" s="66">
        <f t="shared" si="41"/>
        <v>347.6</v>
      </c>
      <c r="AK73" s="67">
        <v>347.6</v>
      </c>
      <c r="AL73" s="239">
        <f t="shared" si="27"/>
        <v>347.6</v>
      </c>
    </row>
    <row r="74" spans="1:38" ht="22.5" customHeight="1" x14ac:dyDescent="0.3">
      <c r="A74" s="235" t="s">
        <v>110</v>
      </c>
      <c r="B74" s="236" t="str">
        <f>[2]vandens!B28</f>
        <v>Juodupėnų vandens gerinimo įrenginiai</v>
      </c>
      <c r="C74" s="64">
        <f>[2]vandens!C28</f>
        <v>0</v>
      </c>
      <c r="D74" s="65">
        <f>[2]vandens!D28</f>
        <v>0</v>
      </c>
      <c r="E74" s="66">
        <f>[2]vandens!E28</f>
        <v>0</v>
      </c>
      <c r="F74" s="66">
        <f>[2]vandens!F28</f>
        <v>0</v>
      </c>
      <c r="G74" s="66">
        <f>[2]vandens!G28</f>
        <v>0</v>
      </c>
      <c r="H74" s="66">
        <f t="shared" si="35"/>
        <v>0</v>
      </c>
      <c r="I74" s="67"/>
      <c r="J74" s="64">
        <f t="shared" si="31"/>
        <v>0</v>
      </c>
      <c r="K74" s="65">
        <f>[2]vandens!K28</f>
        <v>0</v>
      </c>
      <c r="L74" s="66">
        <f>[2]vandens!L28</f>
        <v>0</v>
      </c>
      <c r="M74" s="66">
        <v>0</v>
      </c>
      <c r="N74" s="66">
        <f>[2]vandens!N28</f>
        <v>0</v>
      </c>
      <c r="O74" s="66">
        <f t="shared" si="36"/>
        <v>0</v>
      </c>
      <c r="P74" s="67"/>
      <c r="Q74" s="64">
        <f t="shared" si="32"/>
        <v>0</v>
      </c>
      <c r="R74" s="78">
        <f>[2]vandens!R28</f>
        <v>0</v>
      </c>
      <c r="S74" s="66">
        <f>[2]vandens!S28</f>
        <v>0</v>
      </c>
      <c r="T74" s="66"/>
      <c r="U74" s="66">
        <f>[2]vandens!U28</f>
        <v>0</v>
      </c>
      <c r="V74" s="66">
        <f>SUM(R74:U74)</f>
        <v>0</v>
      </c>
      <c r="W74" s="71"/>
      <c r="X74" s="64">
        <f t="shared" si="33"/>
        <v>0</v>
      </c>
      <c r="Y74" s="65"/>
      <c r="Z74" s="66"/>
      <c r="AA74" s="66"/>
      <c r="AB74" s="66"/>
      <c r="AC74" s="66">
        <f t="shared" si="40"/>
        <v>0</v>
      </c>
      <c r="AD74" s="67"/>
      <c r="AE74" s="64">
        <f t="shared" si="34"/>
        <v>0</v>
      </c>
      <c r="AF74" s="65">
        <v>0</v>
      </c>
      <c r="AG74" s="66">
        <v>0</v>
      </c>
      <c r="AH74" s="66">
        <v>352.1</v>
      </c>
      <c r="AI74" s="66">
        <v>0</v>
      </c>
      <c r="AJ74" s="66">
        <f t="shared" si="41"/>
        <v>352.1</v>
      </c>
      <c r="AK74" s="67">
        <v>352.1</v>
      </c>
      <c r="AL74" s="239">
        <f t="shared" si="27"/>
        <v>352.1</v>
      </c>
    </row>
    <row r="75" spans="1:38" ht="22.5" customHeight="1" x14ac:dyDescent="0.3">
      <c r="A75" s="235" t="s">
        <v>111</v>
      </c>
      <c r="B75" s="236" t="str">
        <f>[2]vandens!B29</f>
        <v>Laukžemės vandens gerinimo įrenginiai</v>
      </c>
      <c r="C75" s="64">
        <f>[2]vandens!C29</f>
        <v>0</v>
      </c>
      <c r="D75" s="65">
        <f>[2]vandens!D29</f>
        <v>0</v>
      </c>
      <c r="E75" s="66">
        <f>[2]vandens!E29</f>
        <v>0</v>
      </c>
      <c r="F75" s="66">
        <f>[2]vandens!F29</f>
        <v>0</v>
      </c>
      <c r="G75" s="66">
        <f>[2]vandens!G29</f>
        <v>0</v>
      </c>
      <c r="H75" s="66">
        <f t="shared" si="35"/>
        <v>0</v>
      </c>
      <c r="I75" s="67"/>
      <c r="J75" s="64">
        <f t="shared" si="31"/>
        <v>0</v>
      </c>
      <c r="K75" s="65">
        <f>[2]vandens!K29</f>
        <v>0</v>
      </c>
      <c r="L75" s="66">
        <f>[2]vandens!L29</f>
        <v>0</v>
      </c>
      <c r="M75" s="66">
        <f>[2]vandens!M29</f>
        <v>0</v>
      </c>
      <c r="N75" s="66">
        <f>[2]vandens!N29</f>
        <v>0</v>
      </c>
      <c r="O75" s="66">
        <f t="shared" si="36"/>
        <v>0</v>
      </c>
      <c r="P75" s="67"/>
      <c r="Q75" s="64">
        <f t="shared" si="32"/>
        <v>0</v>
      </c>
      <c r="R75" s="78">
        <f>[2]vandens!R29</f>
        <v>0</v>
      </c>
      <c r="S75" s="66">
        <f>[2]vandens!S29</f>
        <v>0</v>
      </c>
      <c r="T75" s="66"/>
      <c r="U75" s="66">
        <f>[2]vandens!U29</f>
        <v>0</v>
      </c>
      <c r="V75" s="66">
        <f>SUM(R75:U75)</f>
        <v>0</v>
      </c>
      <c r="W75" s="71"/>
      <c r="X75" s="64">
        <f t="shared" si="33"/>
        <v>0</v>
      </c>
      <c r="Y75" s="65">
        <v>0</v>
      </c>
      <c r="Z75" s="66">
        <v>0</v>
      </c>
      <c r="AA75" s="66"/>
      <c r="AB75" s="66">
        <v>0</v>
      </c>
      <c r="AC75" s="66">
        <f t="shared" si="40"/>
        <v>0</v>
      </c>
      <c r="AD75" s="67"/>
      <c r="AE75" s="64">
        <f t="shared" si="34"/>
        <v>0</v>
      </c>
      <c r="AF75" s="65">
        <v>0</v>
      </c>
      <c r="AG75" s="66">
        <v>0</v>
      </c>
      <c r="AH75" s="66">
        <v>350.9</v>
      </c>
      <c r="AI75" s="66">
        <v>0</v>
      </c>
      <c r="AJ75" s="66">
        <f t="shared" si="41"/>
        <v>350.9</v>
      </c>
      <c r="AK75" s="67">
        <v>350.9</v>
      </c>
      <c r="AL75" s="239">
        <f t="shared" si="27"/>
        <v>350.9</v>
      </c>
    </row>
    <row r="76" spans="1:38" ht="22.5" customHeight="1" x14ac:dyDescent="0.3">
      <c r="A76" s="35" t="s">
        <v>112</v>
      </c>
      <c r="B76" s="44" t="s">
        <v>40</v>
      </c>
      <c r="C76" s="64">
        <v>79.28</v>
      </c>
      <c r="D76" s="65"/>
      <c r="E76" s="65"/>
      <c r="F76" s="65"/>
      <c r="G76" s="65"/>
      <c r="H76" s="66">
        <f>SUM(D76:G76)</f>
        <v>0</v>
      </c>
      <c r="I76" s="67"/>
      <c r="J76" s="64">
        <f>C76+H76-I76</f>
        <v>79.28</v>
      </c>
      <c r="K76" s="65"/>
      <c r="L76" s="65"/>
      <c r="M76" s="65"/>
      <c r="N76" s="65"/>
      <c r="O76" s="66">
        <f t="shared" si="36"/>
        <v>0</v>
      </c>
      <c r="P76" s="67">
        <v>79.28</v>
      </c>
      <c r="Q76" s="64">
        <f t="shared" si="32"/>
        <v>0</v>
      </c>
      <c r="R76" s="78"/>
      <c r="S76" s="65"/>
      <c r="T76" s="65"/>
      <c r="U76" s="65"/>
      <c r="V76" s="66">
        <f t="shared" ref="V76:V93" si="42">SUM(R76:U76)</f>
        <v>0</v>
      </c>
      <c r="W76" s="71"/>
      <c r="X76" s="64">
        <f t="shared" si="33"/>
        <v>0</v>
      </c>
      <c r="Y76" s="65"/>
      <c r="Z76" s="65"/>
      <c r="AA76" s="65"/>
      <c r="AB76" s="65"/>
      <c r="AC76" s="66">
        <f t="shared" si="40"/>
        <v>0</v>
      </c>
      <c r="AD76" s="67"/>
      <c r="AE76" s="64">
        <f t="shared" si="34"/>
        <v>0</v>
      </c>
      <c r="AF76" s="65"/>
      <c r="AG76" s="65"/>
      <c r="AH76" s="65"/>
      <c r="AI76" s="65"/>
      <c r="AJ76" s="66">
        <f t="shared" si="41"/>
        <v>0</v>
      </c>
      <c r="AK76" s="67"/>
      <c r="AL76" s="55">
        <f t="shared" si="27"/>
        <v>0</v>
      </c>
    </row>
    <row r="77" spans="1:38" ht="32.25" customHeight="1" x14ac:dyDescent="0.3">
      <c r="A77" s="35" t="s">
        <v>113</v>
      </c>
      <c r="B77" s="244" t="s">
        <v>114</v>
      </c>
      <c r="C77" s="64"/>
      <c r="D77" s="65"/>
      <c r="E77" s="65"/>
      <c r="F77" s="65"/>
      <c r="G77" s="65"/>
      <c r="H77" s="66">
        <f>SUM(D77:G77)</f>
        <v>0</v>
      </c>
      <c r="I77" s="67"/>
      <c r="J77" s="64">
        <f>C77+H77-I77</f>
        <v>0</v>
      </c>
      <c r="K77" s="65"/>
      <c r="L77" s="65"/>
      <c r="M77" s="65"/>
      <c r="N77" s="65"/>
      <c r="O77" s="66">
        <f t="shared" ref="O77" si="43">SUM(K77:N77)</f>
        <v>0</v>
      </c>
      <c r="P77" s="67"/>
      <c r="Q77" s="64">
        <f t="shared" si="32"/>
        <v>0</v>
      </c>
      <c r="R77" s="78"/>
      <c r="S77" s="65"/>
      <c r="T77" s="65"/>
      <c r="U77" s="65"/>
      <c r="V77" s="66">
        <f t="shared" si="42"/>
        <v>0</v>
      </c>
      <c r="W77" s="71"/>
      <c r="X77" s="64">
        <f t="shared" si="33"/>
        <v>0</v>
      </c>
      <c r="Y77" s="65"/>
      <c r="Z77" s="65"/>
      <c r="AA77" s="65"/>
      <c r="AB77" s="65"/>
      <c r="AC77" s="66">
        <f t="shared" si="40"/>
        <v>0</v>
      </c>
      <c r="AD77" s="67"/>
      <c r="AE77" s="64">
        <f t="shared" si="34"/>
        <v>0</v>
      </c>
      <c r="AF77" s="65"/>
      <c r="AG77" s="65"/>
      <c r="AH77" s="245">
        <v>15</v>
      </c>
      <c r="AI77" s="65"/>
      <c r="AJ77" s="66">
        <f t="shared" si="41"/>
        <v>15</v>
      </c>
      <c r="AK77" s="67">
        <v>15</v>
      </c>
      <c r="AL77" s="55">
        <f>H77+O77+V77+AC77+AJ77</f>
        <v>15</v>
      </c>
    </row>
    <row r="78" spans="1:38" ht="32.25" customHeight="1" x14ac:dyDescent="0.3">
      <c r="A78" s="35" t="s">
        <v>115</v>
      </c>
      <c r="B78" s="244" t="s">
        <v>116</v>
      </c>
      <c r="C78" s="64"/>
      <c r="D78" s="65"/>
      <c r="E78" s="65"/>
      <c r="F78" s="65"/>
      <c r="G78" s="65"/>
      <c r="H78" s="66">
        <f>SUM(D78:G78)</f>
        <v>0</v>
      </c>
      <c r="I78" s="67"/>
      <c r="J78" s="64">
        <f>C78+H78-I78</f>
        <v>0</v>
      </c>
      <c r="K78" s="65"/>
      <c r="L78" s="65"/>
      <c r="M78" s="65"/>
      <c r="N78" s="65"/>
      <c r="O78" s="66">
        <f t="shared" ref="O78" si="44">SUM(K78:N78)</f>
        <v>0</v>
      </c>
      <c r="P78" s="67"/>
      <c r="Q78" s="64">
        <f t="shared" si="32"/>
        <v>0</v>
      </c>
      <c r="R78" s="78"/>
      <c r="S78" s="65"/>
      <c r="T78" s="65"/>
      <c r="U78" s="65"/>
      <c r="V78" s="66">
        <f t="shared" si="42"/>
        <v>0</v>
      </c>
      <c r="W78" s="71"/>
      <c r="X78" s="64">
        <f t="shared" si="33"/>
        <v>0</v>
      </c>
      <c r="Y78" s="65"/>
      <c r="Z78" s="65"/>
      <c r="AA78" s="65"/>
      <c r="AB78" s="65"/>
      <c r="AC78" s="66">
        <f t="shared" si="40"/>
        <v>0</v>
      </c>
      <c r="AD78" s="67"/>
      <c r="AE78" s="64">
        <f t="shared" si="34"/>
        <v>0</v>
      </c>
      <c r="AF78" s="65"/>
      <c r="AG78" s="65"/>
      <c r="AH78" s="245">
        <v>30</v>
      </c>
      <c r="AI78" s="65"/>
      <c r="AJ78" s="66">
        <f t="shared" si="41"/>
        <v>30</v>
      </c>
      <c r="AK78" s="67">
        <v>30</v>
      </c>
      <c r="AL78" s="55">
        <f>H78+O78+V78+AC78+AJ78</f>
        <v>30</v>
      </c>
    </row>
    <row r="79" spans="1:38" ht="23.25" customHeight="1" x14ac:dyDescent="0.3">
      <c r="A79" s="35" t="s">
        <v>117</v>
      </c>
      <c r="B79" s="45" t="s">
        <v>118</v>
      </c>
      <c r="C79" s="64"/>
      <c r="D79" s="65"/>
      <c r="E79" s="65"/>
      <c r="F79" s="65"/>
      <c r="G79" s="65"/>
      <c r="H79" s="66">
        <f t="shared" ref="H79:H81" si="45">SUM(D79:G79)</f>
        <v>0</v>
      </c>
      <c r="I79" s="67"/>
      <c r="J79" s="64">
        <f t="shared" ref="J79:J83" si="46">C79+H79-I79</f>
        <v>0</v>
      </c>
      <c r="K79" s="65"/>
      <c r="L79" s="65"/>
      <c r="M79" s="65"/>
      <c r="N79" s="65"/>
      <c r="O79" s="66">
        <f t="shared" ref="O79:O90" si="47">SUM(K79:N79)</f>
        <v>0</v>
      </c>
      <c r="P79" s="67"/>
      <c r="Q79" s="64">
        <f t="shared" si="32"/>
        <v>0</v>
      </c>
      <c r="R79" s="78"/>
      <c r="S79" s="65"/>
      <c r="T79" s="65"/>
      <c r="U79" s="65"/>
      <c r="V79" s="66">
        <f t="shared" si="42"/>
        <v>0</v>
      </c>
      <c r="W79" s="71"/>
      <c r="X79" s="64">
        <f t="shared" si="33"/>
        <v>0</v>
      </c>
      <c r="Y79" s="65"/>
      <c r="Z79" s="65"/>
      <c r="AA79" s="65"/>
      <c r="AB79" s="65"/>
      <c r="AC79" s="66">
        <f t="shared" si="40"/>
        <v>0</v>
      </c>
      <c r="AD79" s="67"/>
      <c r="AE79" s="64">
        <f t="shared" si="34"/>
        <v>0</v>
      </c>
      <c r="AF79" s="65"/>
      <c r="AG79" s="65"/>
      <c r="AH79" s="65"/>
      <c r="AI79" s="65">
        <v>53.76</v>
      </c>
      <c r="AJ79" s="66">
        <f t="shared" si="41"/>
        <v>53.76</v>
      </c>
      <c r="AK79" s="67">
        <v>53.76</v>
      </c>
      <c r="AL79" s="55">
        <f t="shared" ref="AL79:AL93" si="48">H79+O79+V79+AC79+AJ79</f>
        <v>53.76</v>
      </c>
    </row>
    <row r="80" spans="1:38" ht="23.25" customHeight="1" x14ac:dyDescent="0.3">
      <c r="A80" s="35" t="s">
        <v>119</v>
      </c>
      <c r="B80" s="45" t="s">
        <v>120</v>
      </c>
      <c r="C80" s="64"/>
      <c r="D80" s="65"/>
      <c r="E80" s="65"/>
      <c r="F80" s="65"/>
      <c r="G80" s="65"/>
      <c r="H80" s="66">
        <f t="shared" si="45"/>
        <v>0</v>
      </c>
      <c r="I80" s="67"/>
      <c r="J80" s="64">
        <f t="shared" si="46"/>
        <v>0</v>
      </c>
      <c r="K80" s="65"/>
      <c r="L80" s="65"/>
      <c r="M80" s="65"/>
      <c r="N80" s="65"/>
      <c r="O80" s="66">
        <f t="shared" si="47"/>
        <v>0</v>
      </c>
      <c r="P80" s="67"/>
      <c r="Q80" s="64">
        <f t="shared" si="32"/>
        <v>0</v>
      </c>
      <c r="R80" s="78"/>
      <c r="S80" s="65"/>
      <c r="T80" s="65"/>
      <c r="U80" s="65"/>
      <c r="V80" s="66">
        <f t="shared" si="42"/>
        <v>0</v>
      </c>
      <c r="W80" s="71"/>
      <c r="X80" s="64">
        <f t="shared" si="33"/>
        <v>0</v>
      </c>
      <c r="Y80" s="65"/>
      <c r="Z80" s="65"/>
      <c r="AA80" s="65"/>
      <c r="AB80" s="65"/>
      <c r="AC80" s="66">
        <f t="shared" si="40"/>
        <v>0</v>
      </c>
      <c r="AD80" s="67"/>
      <c r="AE80" s="64">
        <f t="shared" si="34"/>
        <v>0</v>
      </c>
      <c r="AF80" s="65"/>
      <c r="AG80" s="65"/>
      <c r="AH80" s="65"/>
      <c r="AI80" s="65">
        <v>51.2</v>
      </c>
      <c r="AJ80" s="66">
        <f t="shared" si="41"/>
        <v>51.2</v>
      </c>
      <c r="AK80" s="67">
        <v>51.2</v>
      </c>
      <c r="AL80" s="55">
        <f t="shared" si="48"/>
        <v>51.2</v>
      </c>
    </row>
    <row r="81" spans="1:38" ht="23.25" customHeight="1" x14ac:dyDescent="0.3">
      <c r="A81" s="35" t="s">
        <v>121</v>
      </c>
      <c r="B81" s="45" t="s">
        <v>122</v>
      </c>
      <c r="C81" s="64"/>
      <c r="D81" s="65"/>
      <c r="E81" s="65"/>
      <c r="F81" s="65"/>
      <c r="G81" s="65"/>
      <c r="H81" s="66">
        <f t="shared" si="45"/>
        <v>0</v>
      </c>
      <c r="I81" s="67"/>
      <c r="J81" s="64">
        <f t="shared" si="46"/>
        <v>0</v>
      </c>
      <c r="K81" s="65"/>
      <c r="L81" s="65"/>
      <c r="M81" s="65"/>
      <c r="N81" s="65"/>
      <c r="O81" s="66">
        <f t="shared" si="47"/>
        <v>0</v>
      </c>
      <c r="P81" s="67"/>
      <c r="Q81" s="64">
        <f t="shared" si="32"/>
        <v>0</v>
      </c>
      <c r="R81" s="78"/>
      <c r="S81" s="65"/>
      <c r="T81" s="65"/>
      <c r="U81" s="65"/>
      <c r="V81" s="66">
        <f t="shared" si="42"/>
        <v>0</v>
      </c>
      <c r="W81" s="71"/>
      <c r="X81" s="64">
        <f t="shared" si="33"/>
        <v>0</v>
      </c>
      <c r="Y81" s="65"/>
      <c r="Z81" s="65"/>
      <c r="AA81" s="65"/>
      <c r="AB81" s="65"/>
      <c r="AC81" s="66">
        <f t="shared" si="40"/>
        <v>0</v>
      </c>
      <c r="AD81" s="67"/>
      <c r="AE81" s="64">
        <f t="shared" si="34"/>
        <v>0</v>
      </c>
      <c r="AF81" s="65"/>
      <c r="AG81" s="65"/>
      <c r="AH81" s="65"/>
      <c r="AI81" s="65">
        <v>11.52</v>
      </c>
      <c r="AJ81" s="66">
        <f t="shared" si="41"/>
        <v>11.52</v>
      </c>
      <c r="AK81" s="67">
        <v>11.52</v>
      </c>
      <c r="AL81" s="55">
        <f t="shared" si="48"/>
        <v>11.52</v>
      </c>
    </row>
    <row r="82" spans="1:38" ht="23.25" customHeight="1" x14ac:dyDescent="0.3">
      <c r="A82" s="35" t="s">
        <v>123</v>
      </c>
      <c r="B82" s="233" t="s">
        <v>353</v>
      </c>
      <c r="C82" s="64"/>
      <c r="D82" s="65"/>
      <c r="E82" s="65"/>
      <c r="F82" s="65"/>
      <c r="G82" s="65"/>
      <c r="H82" s="66">
        <f t="shared" ref="H82:H87" si="49">SUM(D82:G82)</f>
        <v>0</v>
      </c>
      <c r="I82" s="67"/>
      <c r="J82" s="64">
        <f t="shared" si="46"/>
        <v>0</v>
      </c>
      <c r="K82" s="65"/>
      <c r="L82" s="65"/>
      <c r="M82" s="65"/>
      <c r="N82" s="65"/>
      <c r="O82" s="66">
        <f t="shared" si="47"/>
        <v>0</v>
      </c>
      <c r="P82" s="67"/>
      <c r="Q82" s="64">
        <f t="shared" si="32"/>
        <v>0</v>
      </c>
      <c r="R82" s="78"/>
      <c r="S82" s="65"/>
      <c r="T82" s="65"/>
      <c r="U82" s="65"/>
      <c r="V82" s="66">
        <f t="shared" si="42"/>
        <v>0</v>
      </c>
      <c r="W82" s="71"/>
      <c r="X82" s="64">
        <f t="shared" si="33"/>
        <v>0</v>
      </c>
      <c r="Y82" s="65"/>
      <c r="Z82" s="65"/>
      <c r="AA82" s="65"/>
      <c r="AB82" s="65"/>
      <c r="AC82" s="66">
        <f t="shared" si="40"/>
        <v>0</v>
      </c>
      <c r="AD82" s="67"/>
      <c r="AE82" s="64">
        <f t="shared" si="34"/>
        <v>0</v>
      </c>
      <c r="AF82" s="65"/>
      <c r="AG82" s="65"/>
      <c r="AH82" s="65">
        <v>344.5</v>
      </c>
      <c r="AI82" s="65"/>
      <c r="AJ82" s="66">
        <f t="shared" si="41"/>
        <v>344.5</v>
      </c>
      <c r="AK82" s="67">
        <v>344.5</v>
      </c>
      <c r="AL82" s="239">
        <f t="shared" si="48"/>
        <v>344.5</v>
      </c>
    </row>
    <row r="83" spans="1:38" ht="46.8" customHeight="1" x14ac:dyDescent="0.3">
      <c r="A83" s="35" t="s">
        <v>299</v>
      </c>
      <c r="B83" s="36" t="s">
        <v>303</v>
      </c>
      <c r="C83" s="64"/>
      <c r="D83" s="65"/>
      <c r="E83" s="65"/>
      <c r="F83" s="65"/>
      <c r="G83" s="65"/>
      <c r="H83" s="66"/>
      <c r="I83" s="67"/>
      <c r="J83" s="64">
        <f t="shared" si="46"/>
        <v>0</v>
      </c>
      <c r="K83" s="65">
        <v>200</v>
      </c>
      <c r="L83" s="65"/>
      <c r="M83" s="65"/>
      <c r="N83" s="65"/>
      <c r="O83" s="66">
        <f t="shared" si="47"/>
        <v>200</v>
      </c>
      <c r="P83" s="67">
        <v>200</v>
      </c>
      <c r="Q83" s="64"/>
      <c r="R83" s="78"/>
      <c r="S83" s="65"/>
      <c r="T83" s="65"/>
      <c r="U83" s="65"/>
      <c r="V83" s="66">
        <f t="shared" si="42"/>
        <v>0</v>
      </c>
      <c r="W83" s="71"/>
      <c r="X83" s="64"/>
      <c r="Y83" s="65"/>
      <c r="Z83" s="65"/>
      <c r="AA83" s="65"/>
      <c r="AB83" s="65"/>
      <c r="AC83" s="66">
        <f t="shared" si="40"/>
        <v>0</v>
      </c>
      <c r="AD83" s="67"/>
      <c r="AE83" s="64"/>
      <c r="AF83" s="65"/>
      <c r="AG83" s="65"/>
      <c r="AH83" s="65"/>
      <c r="AI83" s="65"/>
      <c r="AJ83" s="66">
        <f t="shared" si="41"/>
        <v>0</v>
      </c>
      <c r="AK83" s="67"/>
      <c r="AL83" s="55">
        <f t="shared" si="48"/>
        <v>200</v>
      </c>
    </row>
    <row r="84" spans="1:38" ht="31.8" customHeight="1" x14ac:dyDescent="0.3">
      <c r="A84" s="35" t="s">
        <v>300</v>
      </c>
      <c r="B84" s="187" t="s">
        <v>302</v>
      </c>
      <c r="C84" s="64"/>
      <c r="D84" s="65"/>
      <c r="E84" s="65"/>
      <c r="F84" s="65"/>
      <c r="G84" s="65">
        <v>20.25</v>
      </c>
      <c r="H84" s="66">
        <f t="shared" si="49"/>
        <v>20.25</v>
      </c>
      <c r="I84" s="67">
        <v>20.25</v>
      </c>
      <c r="J84" s="64"/>
      <c r="K84" s="65"/>
      <c r="L84" s="65"/>
      <c r="M84" s="65"/>
      <c r="N84" s="65"/>
      <c r="O84" s="66"/>
      <c r="P84" s="67"/>
      <c r="Q84" s="64"/>
      <c r="R84" s="78"/>
      <c r="S84" s="65"/>
      <c r="T84" s="65"/>
      <c r="U84" s="65"/>
      <c r="V84" s="66">
        <f t="shared" si="42"/>
        <v>0</v>
      </c>
      <c r="W84" s="71"/>
      <c r="X84" s="64"/>
      <c r="Y84" s="65"/>
      <c r="Z84" s="65"/>
      <c r="AA84" s="65"/>
      <c r="AB84" s="65"/>
      <c r="AC84" s="66">
        <f t="shared" si="40"/>
        <v>0</v>
      </c>
      <c r="AD84" s="67"/>
      <c r="AE84" s="64"/>
      <c r="AF84" s="65"/>
      <c r="AG84" s="65"/>
      <c r="AH84" s="65"/>
      <c r="AI84" s="65"/>
      <c r="AJ84" s="66">
        <f t="shared" si="41"/>
        <v>0</v>
      </c>
      <c r="AK84" s="67"/>
      <c r="AL84" s="55">
        <f t="shared" si="48"/>
        <v>20.25</v>
      </c>
    </row>
    <row r="85" spans="1:38" ht="45.6" customHeight="1" x14ac:dyDescent="0.3">
      <c r="A85" s="35" t="s">
        <v>308</v>
      </c>
      <c r="B85" s="43" t="s">
        <v>295</v>
      </c>
      <c r="C85" s="64"/>
      <c r="D85" s="65"/>
      <c r="E85" s="65"/>
      <c r="F85" s="65"/>
      <c r="G85" s="65"/>
      <c r="H85" s="66">
        <f t="shared" si="49"/>
        <v>0</v>
      </c>
      <c r="I85" s="67"/>
      <c r="J85" s="64"/>
      <c r="K85" s="65"/>
      <c r="L85" s="65"/>
      <c r="M85" s="65"/>
      <c r="N85" s="65"/>
      <c r="O85" s="66">
        <f t="shared" si="47"/>
        <v>0</v>
      </c>
      <c r="P85" s="67"/>
      <c r="Q85" s="64"/>
      <c r="R85" s="78"/>
      <c r="S85" s="65"/>
      <c r="T85" s="65">
        <v>411.3</v>
      </c>
      <c r="U85" s="65"/>
      <c r="V85" s="66">
        <f t="shared" si="42"/>
        <v>411.3</v>
      </c>
      <c r="W85" s="71">
        <v>411.3</v>
      </c>
      <c r="X85" s="64"/>
      <c r="Y85" s="65"/>
      <c r="Z85" s="65"/>
      <c r="AA85" s="65"/>
      <c r="AB85" s="65"/>
      <c r="AC85" s="66">
        <f t="shared" si="40"/>
        <v>0</v>
      </c>
      <c r="AD85" s="67"/>
      <c r="AE85" s="64"/>
      <c r="AF85" s="65"/>
      <c r="AG85" s="65"/>
      <c r="AH85" s="65"/>
      <c r="AI85" s="65"/>
      <c r="AJ85" s="66">
        <f t="shared" si="41"/>
        <v>0</v>
      </c>
      <c r="AK85" s="67"/>
      <c r="AL85" s="55">
        <f t="shared" si="48"/>
        <v>411.3</v>
      </c>
    </row>
    <row r="86" spans="1:38" ht="45.6" customHeight="1" x14ac:dyDescent="0.3">
      <c r="A86" s="35" t="s">
        <v>309</v>
      </c>
      <c r="B86" s="188" t="s">
        <v>301</v>
      </c>
      <c r="C86" s="64"/>
      <c r="D86" s="65"/>
      <c r="E86" s="65"/>
      <c r="F86" s="65"/>
      <c r="G86" s="65"/>
      <c r="H86" s="66">
        <f t="shared" si="49"/>
        <v>0</v>
      </c>
      <c r="I86" s="67"/>
      <c r="J86" s="64"/>
      <c r="K86" s="65"/>
      <c r="L86" s="65"/>
      <c r="M86" s="65">
        <v>410</v>
      </c>
      <c r="N86" s="65"/>
      <c r="O86" s="66">
        <f t="shared" si="47"/>
        <v>410</v>
      </c>
      <c r="P86" s="67">
        <v>410</v>
      </c>
      <c r="Q86" s="64"/>
      <c r="R86" s="78"/>
      <c r="S86" s="65"/>
      <c r="T86" s="65"/>
      <c r="U86" s="65"/>
      <c r="V86" s="66">
        <f t="shared" si="42"/>
        <v>0</v>
      </c>
      <c r="W86" s="71"/>
      <c r="X86" s="64"/>
      <c r="Y86" s="65"/>
      <c r="Z86" s="65"/>
      <c r="AA86" s="65"/>
      <c r="AB86" s="65"/>
      <c r="AC86" s="66">
        <f t="shared" si="40"/>
        <v>0</v>
      </c>
      <c r="AD86" s="67"/>
      <c r="AE86" s="64"/>
      <c r="AF86" s="65"/>
      <c r="AG86" s="65"/>
      <c r="AH86" s="65"/>
      <c r="AI86" s="65"/>
      <c r="AJ86" s="66">
        <f t="shared" si="41"/>
        <v>0</v>
      </c>
      <c r="AK86" s="67"/>
      <c r="AL86" s="55">
        <f t="shared" si="48"/>
        <v>410</v>
      </c>
    </row>
    <row r="87" spans="1:38" ht="28.8" customHeight="1" x14ac:dyDescent="0.3">
      <c r="A87" s="35" t="s">
        <v>319</v>
      </c>
      <c r="B87" s="188" t="s">
        <v>320</v>
      </c>
      <c r="C87" s="64"/>
      <c r="D87" s="65"/>
      <c r="E87" s="65"/>
      <c r="F87" s="65"/>
      <c r="G87" s="65">
        <v>10.1</v>
      </c>
      <c r="H87" s="66">
        <f t="shared" si="49"/>
        <v>10.1</v>
      </c>
      <c r="I87" s="67">
        <v>10.1</v>
      </c>
      <c r="J87" s="64"/>
      <c r="K87" s="65"/>
      <c r="L87" s="65"/>
      <c r="M87" s="65"/>
      <c r="N87" s="65"/>
      <c r="O87" s="66">
        <f t="shared" si="47"/>
        <v>0</v>
      </c>
      <c r="P87" s="67"/>
      <c r="Q87" s="64"/>
      <c r="R87" s="78"/>
      <c r="S87" s="65"/>
      <c r="T87" s="65"/>
      <c r="U87" s="65"/>
      <c r="V87" s="66">
        <f t="shared" si="42"/>
        <v>0</v>
      </c>
      <c r="W87" s="71"/>
      <c r="X87" s="64"/>
      <c r="Y87" s="65"/>
      <c r="Z87" s="65"/>
      <c r="AA87" s="65"/>
      <c r="AB87" s="65"/>
      <c r="AC87" s="66">
        <f t="shared" si="40"/>
        <v>0</v>
      </c>
      <c r="AD87" s="67"/>
      <c r="AE87" s="64"/>
      <c r="AF87" s="65"/>
      <c r="AG87" s="65"/>
      <c r="AH87" s="65"/>
      <c r="AI87" s="65"/>
      <c r="AJ87" s="66">
        <f t="shared" si="41"/>
        <v>0</v>
      </c>
      <c r="AK87" s="67"/>
      <c r="AL87" s="55">
        <f t="shared" si="48"/>
        <v>10.1</v>
      </c>
    </row>
    <row r="88" spans="1:38" ht="28.8" customHeight="1" x14ac:dyDescent="0.3">
      <c r="A88" s="35" t="s">
        <v>321</v>
      </c>
      <c r="B88" s="188" t="s">
        <v>322</v>
      </c>
      <c r="C88" s="64"/>
      <c r="D88" s="65"/>
      <c r="E88" s="65"/>
      <c r="F88" s="65"/>
      <c r="G88" s="65"/>
      <c r="H88" s="66"/>
      <c r="I88" s="67"/>
      <c r="J88" s="64"/>
      <c r="K88" s="65"/>
      <c r="L88" s="65">
        <v>66</v>
      </c>
      <c r="M88" s="65"/>
      <c r="N88" s="65"/>
      <c r="O88" s="66">
        <f t="shared" si="47"/>
        <v>66</v>
      </c>
      <c r="P88" s="67">
        <v>66</v>
      </c>
      <c r="Q88" s="64"/>
      <c r="R88" s="78"/>
      <c r="S88" s="65"/>
      <c r="T88" s="65"/>
      <c r="U88" s="65"/>
      <c r="V88" s="66">
        <f t="shared" si="42"/>
        <v>0</v>
      </c>
      <c r="W88" s="71"/>
      <c r="X88" s="64"/>
      <c r="Y88" s="65"/>
      <c r="Z88" s="65"/>
      <c r="AA88" s="65"/>
      <c r="AB88" s="65"/>
      <c r="AC88" s="66">
        <f t="shared" si="40"/>
        <v>0</v>
      </c>
      <c r="AD88" s="67"/>
      <c r="AE88" s="64"/>
      <c r="AF88" s="65"/>
      <c r="AG88" s="65"/>
      <c r="AH88" s="65"/>
      <c r="AI88" s="65"/>
      <c r="AJ88" s="66">
        <f t="shared" si="41"/>
        <v>0</v>
      </c>
      <c r="AK88" s="67"/>
      <c r="AL88" s="55">
        <f t="shared" si="48"/>
        <v>66</v>
      </c>
    </row>
    <row r="89" spans="1:38" ht="28.8" customHeight="1" x14ac:dyDescent="0.3">
      <c r="A89" s="35" t="s">
        <v>340</v>
      </c>
      <c r="B89" s="242" t="s">
        <v>334</v>
      </c>
      <c r="C89" s="64"/>
      <c r="D89" s="65"/>
      <c r="E89" s="65"/>
      <c r="F89" s="65"/>
      <c r="G89" s="65"/>
      <c r="H89" s="66"/>
      <c r="I89" s="67"/>
      <c r="J89" s="64"/>
      <c r="K89" s="65"/>
      <c r="L89" s="65"/>
      <c r="M89" s="65"/>
      <c r="N89" s="65"/>
      <c r="O89" s="66">
        <f t="shared" si="47"/>
        <v>0</v>
      </c>
      <c r="P89" s="67"/>
      <c r="Q89" s="64"/>
      <c r="R89" s="78"/>
      <c r="S89" s="65"/>
      <c r="T89" s="65"/>
      <c r="U89" s="65">
        <v>331.1</v>
      </c>
      <c r="V89" s="66">
        <f t="shared" si="42"/>
        <v>331.1</v>
      </c>
      <c r="W89" s="71">
        <v>331.1</v>
      </c>
      <c r="X89" s="64"/>
      <c r="Y89" s="65"/>
      <c r="Z89" s="65"/>
      <c r="AA89" s="65"/>
      <c r="AB89" s="65"/>
      <c r="AC89" s="66">
        <f t="shared" si="40"/>
        <v>0</v>
      </c>
      <c r="AD89" s="67"/>
      <c r="AE89" s="64"/>
      <c r="AF89" s="65"/>
      <c r="AG89" s="65"/>
      <c r="AH89" s="65"/>
      <c r="AI89" s="65"/>
      <c r="AJ89" s="66">
        <f t="shared" si="41"/>
        <v>0</v>
      </c>
      <c r="AK89" s="67"/>
      <c r="AL89" s="55">
        <f t="shared" si="48"/>
        <v>331.1</v>
      </c>
    </row>
    <row r="90" spans="1:38" ht="28.8" customHeight="1" x14ac:dyDescent="0.3">
      <c r="A90" s="35" t="s">
        <v>341</v>
      </c>
      <c r="B90" s="242" t="s">
        <v>335</v>
      </c>
      <c r="C90" s="64"/>
      <c r="D90" s="65"/>
      <c r="E90" s="65"/>
      <c r="F90" s="65"/>
      <c r="G90" s="65"/>
      <c r="H90" s="66"/>
      <c r="I90" s="67"/>
      <c r="J90" s="64"/>
      <c r="K90" s="65"/>
      <c r="L90" s="65"/>
      <c r="M90" s="65"/>
      <c r="N90" s="65"/>
      <c r="O90" s="66">
        <f t="shared" si="47"/>
        <v>0</v>
      </c>
      <c r="P90" s="67"/>
      <c r="Q90" s="64"/>
      <c r="R90" s="78"/>
      <c r="S90" s="65"/>
      <c r="T90" s="65"/>
      <c r="U90" s="65">
        <v>44.8</v>
      </c>
      <c r="V90" s="66">
        <f t="shared" si="42"/>
        <v>44.8</v>
      </c>
      <c r="W90" s="71">
        <v>44.8</v>
      </c>
      <c r="X90" s="64"/>
      <c r="Y90" s="65"/>
      <c r="Z90" s="65"/>
      <c r="AA90" s="65"/>
      <c r="AB90" s="65"/>
      <c r="AC90" s="66">
        <f t="shared" si="40"/>
        <v>0</v>
      </c>
      <c r="AD90" s="67"/>
      <c r="AE90" s="64"/>
      <c r="AF90" s="65"/>
      <c r="AG90" s="65"/>
      <c r="AH90" s="65"/>
      <c r="AI90" s="65"/>
      <c r="AJ90" s="66">
        <f t="shared" si="41"/>
        <v>0</v>
      </c>
      <c r="AK90" s="67"/>
      <c r="AL90" s="55">
        <f t="shared" si="48"/>
        <v>44.8</v>
      </c>
    </row>
    <row r="91" spans="1:38" ht="28.8" customHeight="1" x14ac:dyDescent="0.3">
      <c r="A91" s="229" t="s">
        <v>354</v>
      </c>
      <c r="B91" s="240" t="s">
        <v>359</v>
      </c>
      <c r="C91" s="64"/>
      <c r="D91" s="65"/>
      <c r="E91" s="65"/>
      <c r="F91" s="65"/>
      <c r="G91" s="65"/>
      <c r="H91" s="66"/>
      <c r="I91" s="67"/>
      <c r="J91" s="64"/>
      <c r="K91" s="65"/>
      <c r="L91" s="65"/>
      <c r="M91" s="65"/>
      <c r="N91" s="65"/>
      <c r="O91" s="66"/>
      <c r="P91" s="67"/>
      <c r="Q91" s="64"/>
      <c r="R91" s="78"/>
      <c r="S91" s="65"/>
      <c r="T91" s="65"/>
      <c r="U91" s="65"/>
      <c r="V91" s="66">
        <f t="shared" si="42"/>
        <v>0</v>
      </c>
      <c r="W91" s="71"/>
      <c r="X91" s="64"/>
      <c r="Y91" s="65"/>
      <c r="Z91" s="65"/>
      <c r="AA91" s="65"/>
      <c r="AB91" s="65"/>
      <c r="AC91" s="66">
        <f t="shared" si="40"/>
        <v>0</v>
      </c>
      <c r="AD91" s="67"/>
      <c r="AE91" s="64"/>
      <c r="AF91" s="65"/>
      <c r="AG91" s="65"/>
      <c r="AH91" s="65">
        <v>649.20000000000005</v>
      </c>
      <c r="AI91" s="65"/>
      <c r="AJ91" s="66">
        <f t="shared" si="41"/>
        <v>649.20000000000005</v>
      </c>
      <c r="AK91" s="67">
        <v>649.20000000000005</v>
      </c>
      <c r="AL91" s="55">
        <f t="shared" si="48"/>
        <v>649.20000000000005</v>
      </c>
    </row>
    <row r="92" spans="1:38" ht="28.8" customHeight="1" x14ac:dyDescent="0.3">
      <c r="A92" s="229" t="s">
        <v>355</v>
      </c>
      <c r="B92" s="241" t="s">
        <v>361</v>
      </c>
      <c r="C92" s="64"/>
      <c r="D92" s="65"/>
      <c r="E92" s="65"/>
      <c r="F92" s="65"/>
      <c r="G92" s="65"/>
      <c r="H92" s="66"/>
      <c r="I92" s="67"/>
      <c r="J92" s="64"/>
      <c r="K92" s="65"/>
      <c r="L92" s="65"/>
      <c r="M92" s="65"/>
      <c r="N92" s="65"/>
      <c r="O92" s="66"/>
      <c r="P92" s="67"/>
      <c r="Q92" s="64"/>
      <c r="R92" s="78"/>
      <c r="S92" s="65"/>
      <c r="T92" s="65"/>
      <c r="U92" s="65"/>
      <c r="V92" s="66">
        <f t="shared" si="42"/>
        <v>0</v>
      </c>
      <c r="W92" s="71"/>
      <c r="X92" s="64"/>
      <c r="Y92" s="65"/>
      <c r="Z92" s="65">
        <v>45</v>
      </c>
      <c r="AA92" s="65"/>
      <c r="AB92" s="65"/>
      <c r="AC92" s="66">
        <f t="shared" si="40"/>
        <v>45</v>
      </c>
      <c r="AD92" s="67">
        <v>45</v>
      </c>
      <c r="AE92" s="64"/>
      <c r="AF92" s="65"/>
      <c r="AG92" s="65"/>
      <c r="AH92" s="65"/>
      <c r="AI92" s="65"/>
      <c r="AJ92" s="66">
        <f t="shared" si="41"/>
        <v>0</v>
      </c>
      <c r="AK92" s="67"/>
      <c r="AL92" s="55">
        <f t="shared" si="48"/>
        <v>45</v>
      </c>
    </row>
    <row r="93" spans="1:38" ht="28.8" customHeight="1" x14ac:dyDescent="0.3">
      <c r="A93" s="229" t="s">
        <v>360</v>
      </c>
      <c r="B93" s="243" t="s">
        <v>363</v>
      </c>
      <c r="C93" s="64"/>
      <c r="D93" s="65"/>
      <c r="E93" s="65"/>
      <c r="F93" s="65"/>
      <c r="G93" s="65"/>
      <c r="H93" s="66"/>
      <c r="I93" s="67"/>
      <c r="J93" s="64"/>
      <c r="K93" s="65"/>
      <c r="L93" s="65"/>
      <c r="M93" s="65"/>
      <c r="N93" s="65"/>
      <c r="O93" s="66"/>
      <c r="P93" s="67"/>
      <c r="Q93" s="64"/>
      <c r="R93" s="78"/>
      <c r="S93" s="65"/>
      <c r="T93" s="65"/>
      <c r="U93" s="65">
        <v>56.2</v>
      </c>
      <c r="V93" s="66">
        <f t="shared" si="42"/>
        <v>56.2</v>
      </c>
      <c r="W93" s="71">
        <v>56.2</v>
      </c>
      <c r="X93" s="64"/>
      <c r="Y93" s="65"/>
      <c r="Z93" s="65"/>
      <c r="AA93" s="65"/>
      <c r="AB93" s="65"/>
      <c r="AC93" s="66"/>
      <c r="AD93" s="67"/>
      <c r="AE93" s="64"/>
      <c r="AF93" s="65"/>
      <c r="AG93" s="65"/>
      <c r="AH93" s="65"/>
      <c r="AI93" s="65"/>
      <c r="AJ93" s="66"/>
      <c r="AK93" s="67"/>
      <c r="AL93" s="55">
        <f t="shared" si="48"/>
        <v>56.2</v>
      </c>
    </row>
    <row r="94" spans="1:38" x14ac:dyDescent="0.3">
      <c r="A94" s="79" t="s">
        <v>125</v>
      </c>
      <c r="B94" s="80" t="s">
        <v>126</v>
      </c>
      <c r="C94" s="81"/>
      <c r="D94" s="68">
        <f>SUM(D95:D125)</f>
        <v>9.4</v>
      </c>
      <c r="E94" s="68">
        <f t="shared" ref="E94:AL94" si="50">SUM(E95:E125)</f>
        <v>16.5</v>
      </c>
      <c r="F94" s="68">
        <f t="shared" si="50"/>
        <v>9.1</v>
      </c>
      <c r="G94" s="68">
        <f t="shared" si="50"/>
        <v>74.110000000000014</v>
      </c>
      <c r="H94" s="69">
        <f t="shared" si="50"/>
        <v>109.11</v>
      </c>
      <c r="I94" s="68">
        <f t="shared" si="50"/>
        <v>109.11000000000001</v>
      </c>
      <c r="J94" s="81">
        <f t="shared" si="50"/>
        <v>0</v>
      </c>
      <c r="K94" s="68">
        <f t="shared" si="50"/>
        <v>39.17</v>
      </c>
      <c r="L94" s="68">
        <f t="shared" si="50"/>
        <v>67.52</v>
      </c>
      <c r="M94" s="68">
        <f t="shared" si="50"/>
        <v>170.77</v>
      </c>
      <c r="N94" s="68">
        <f t="shared" si="50"/>
        <v>17.77</v>
      </c>
      <c r="O94" s="69">
        <f t="shared" si="50"/>
        <v>295.23</v>
      </c>
      <c r="P94" s="68">
        <f t="shared" si="50"/>
        <v>295.23</v>
      </c>
      <c r="Q94" s="81">
        <f t="shared" si="50"/>
        <v>0</v>
      </c>
      <c r="R94" s="70">
        <f t="shared" si="50"/>
        <v>28.9</v>
      </c>
      <c r="S94" s="68">
        <f t="shared" si="50"/>
        <v>60.6</v>
      </c>
      <c r="T94" s="68">
        <f t="shared" si="50"/>
        <v>141.63999999999999</v>
      </c>
      <c r="U94" s="68">
        <f t="shared" si="50"/>
        <v>22.64</v>
      </c>
      <c r="V94" s="69">
        <f t="shared" si="50"/>
        <v>253.78</v>
      </c>
      <c r="W94" s="82">
        <f t="shared" si="50"/>
        <v>253.78</v>
      </c>
      <c r="X94" s="81">
        <f t="shared" si="50"/>
        <v>0</v>
      </c>
      <c r="Y94" s="68">
        <f t="shared" si="50"/>
        <v>19.72</v>
      </c>
      <c r="Z94" s="68">
        <f t="shared" si="50"/>
        <v>50.82</v>
      </c>
      <c r="AA94" s="68">
        <f t="shared" si="50"/>
        <v>206.82</v>
      </c>
      <c r="AB94" s="68">
        <f t="shared" si="50"/>
        <v>294.82</v>
      </c>
      <c r="AC94" s="69">
        <f t="shared" si="50"/>
        <v>572.18000000000006</v>
      </c>
      <c r="AD94" s="68">
        <f t="shared" si="50"/>
        <v>300.18</v>
      </c>
      <c r="AE94" s="81">
        <f t="shared" si="50"/>
        <v>272</v>
      </c>
      <c r="AF94" s="68">
        <f t="shared" si="50"/>
        <v>49.46</v>
      </c>
      <c r="AG94" s="68">
        <f t="shared" si="50"/>
        <v>68.86</v>
      </c>
      <c r="AH94" s="68">
        <f t="shared" si="50"/>
        <v>169.36</v>
      </c>
      <c r="AI94" s="68">
        <f t="shared" si="50"/>
        <v>636.16999999999996</v>
      </c>
      <c r="AJ94" s="69">
        <f t="shared" si="50"/>
        <v>923.84999999999991</v>
      </c>
      <c r="AK94" s="68">
        <f t="shared" si="50"/>
        <v>923.84999999999991</v>
      </c>
      <c r="AL94" s="81">
        <f t="shared" si="50"/>
        <v>2154.1500000000005</v>
      </c>
    </row>
    <row r="95" spans="1:38" x14ac:dyDescent="0.3">
      <c r="A95" s="83" t="s">
        <v>127</v>
      </c>
      <c r="B95" s="84" t="s">
        <v>128</v>
      </c>
      <c r="C95" s="81"/>
      <c r="D95" s="65"/>
      <c r="E95" s="65"/>
      <c r="F95" s="65"/>
      <c r="G95" s="65">
        <v>18.61</v>
      </c>
      <c r="H95" s="66">
        <f t="shared" ref="H95:H113" si="51">SUM(D95:G95)</f>
        <v>18.61</v>
      </c>
      <c r="I95" s="67">
        <v>18.61</v>
      </c>
      <c r="J95" s="64">
        <f t="shared" ref="J95:J120" si="52">C95+H95-I95</f>
        <v>0</v>
      </c>
      <c r="K95" s="65">
        <v>3</v>
      </c>
      <c r="L95" s="65">
        <v>3</v>
      </c>
      <c r="M95" s="65">
        <v>3</v>
      </c>
      <c r="N95" s="65">
        <v>3</v>
      </c>
      <c r="O95" s="66">
        <f t="shared" ref="O95:O120" si="53">SUM(K95:N95)</f>
        <v>12</v>
      </c>
      <c r="P95" s="67">
        <v>12</v>
      </c>
      <c r="Q95" s="64">
        <f t="shared" si="32"/>
        <v>0</v>
      </c>
      <c r="R95" s="85">
        <f>[2]nuotekos!R39</f>
        <v>2</v>
      </c>
      <c r="S95" s="86">
        <v>4</v>
      </c>
      <c r="T95" s="86">
        <v>4</v>
      </c>
      <c r="U95" s="86">
        <f>[2]nuotekos!U39</f>
        <v>2</v>
      </c>
      <c r="V95" s="66">
        <f>SUM(R95:U95)</f>
        <v>12</v>
      </c>
      <c r="W95" s="66">
        <v>12</v>
      </c>
      <c r="X95" s="64">
        <f t="shared" si="33"/>
        <v>0</v>
      </c>
      <c r="Y95" s="65">
        <v>2.5</v>
      </c>
      <c r="Z95" s="65">
        <v>3</v>
      </c>
      <c r="AA95" s="65">
        <v>5</v>
      </c>
      <c r="AB95" s="65">
        <v>2.5</v>
      </c>
      <c r="AC95" s="66">
        <f t="shared" ref="AC95:AC125" si="54">SUM(Y95:AB95)</f>
        <v>13</v>
      </c>
      <c r="AD95" s="67">
        <v>13</v>
      </c>
      <c r="AE95" s="64">
        <f t="shared" si="34"/>
        <v>0</v>
      </c>
      <c r="AF95" s="86">
        <v>2.5</v>
      </c>
      <c r="AG95" s="86">
        <v>3</v>
      </c>
      <c r="AH95" s="86">
        <v>5</v>
      </c>
      <c r="AI95" s="86">
        <v>2.5</v>
      </c>
      <c r="AJ95" s="66">
        <f>SUM(AF95:AI95)</f>
        <v>13</v>
      </c>
      <c r="AK95" s="67">
        <v>13</v>
      </c>
      <c r="AL95" s="74">
        <f t="shared" si="27"/>
        <v>68.61</v>
      </c>
    </row>
    <row r="96" spans="1:38" x14ac:dyDescent="0.3">
      <c r="A96" s="83" t="s">
        <v>129</v>
      </c>
      <c r="B96" s="84" t="s">
        <v>130</v>
      </c>
      <c r="C96" s="81"/>
      <c r="D96" s="65">
        <f>[2]nuotekos!D40</f>
        <v>0</v>
      </c>
      <c r="E96" s="65"/>
      <c r="F96" s="65"/>
      <c r="G96" s="65">
        <f>[2]nuotekos!G40</f>
        <v>0</v>
      </c>
      <c r="H96" s="66">
        <f t="shared" si="51"/>
        <v>0</v>
      </c>
      <c r="I96" s="67">
        <v>0</v>
      </c>
      <c r="J96" s="64">
        <f t="shared" si="52"/>
        <v>0</v>
      </c>
      <c r="K96" s="65">
        <f>[2]nuotekos!K40</f>
        <v>0</v>
      </c>
      <c r="L96" s="65">
        <f>[2]nuotekos!L40</f>
        <v>1</v>
      </c>
      <c r="M96" s="65">
        <f>[2]nuotekos!M40</f>
        <v>0</v>
      </c>
      <c r="N96" s="65">
        <f>[2]nuotekos!N40</f>
        <v>0</v>
      </c>
      <c r="O96" s="66">
        <f t="shared" si="53"/>
        <v>1</v>
      </c>
      <c r="P96" s="67">
        <v>1</v>
      </c>
      <c r="Q96" s="64">
        <f t="shared" si="32"/>
        <v>0</v>
      </c>
      <c r="R96" s="85">
        <f>[2]nuotekos!R40</f>
        <v>0</v>
      </c>
      <c r="S96" s="86">
        <f>[2]nuotekos!S40</f>
        <v>2.5</v>
      </c>
      <c r="T96" s="86">
        <f>[2]nuotekos!T40</f>
        <v>0</v>
      </c>
      <c r="U96" s="86">
        <f>[2]nuotekos!U40</f>
        <v>0</v>
      </c>
      <c r="V96" s="66">
        <f t="shared" ref="V96:V125" si="55">SUM(R96:U96)</f>
        <v>2.5</v>
      </c>
      <c r="W96" s="66">
        <v>2.5</v>
      </c>
      <c r="X96" s="64">
        <f t="shared" si="33"/>
        <v>0</v>
      </c>
      <c r="Y96" s="65"/>
      <c r="Z96" s="65">
        <v>1</v>
      </c>
      <c r="AA96" s="65"/>
      <c r="AB96" s="65">
        <v>1</v>
      </c>
      <c r="AC96" s="66">
        <f t="shared" si="54"/>
        <v>2</v>
      </c>
      <c r="AD96" s="67">
        <v>2</v>
      </c>
      <c r="AE96" s="64">
        <f t="shared" si="34"/>
        <v>0</v>
      </c>
      <c r="AF96" s="86"/>
      <c r="AG96" s="86">
        <v>1</v>
      </c>
      <c r="AH96" s="86"/>
      <c r="AI96" s="86">
        <v>1</v>
      </c>
      <c r="AJ96" s="66">
        <f t="shared" ref="AJ96:AJ120" si="56">SUM(AF96:AI96)</f>
        <v>2</v>
      </c>
      <c r="AK96" s="67">
        <v>2</v>
      </c>
      <c r="AL96" s="74">
        <f t="shared" si="27"/>
        <v>7.5</v>
      </c>
    </row>
    <row r="97" spans="1:38" x14ac:dyDescent="0.3">
      <c r="A97" s="83" t="s">
        <v>131</v>
      </c>
      <c r="B97" s="84" t="s">
        <v>132</v>
      </c>
      <c r="C97" s="81"/>
      <c r="D97" s="65">
        <f>[2]nuotekos!D42</f>
        <v>0</v>
      </c>
      <c r="E97" s="65">
        <f>[2]nuotekos!E42</f>
        <v>0</v>
      </c>
      <c r="F97" s="65"/>
      <c r="G97" s="65">
        <v>1.8</v>
      </c>
      <c r="H97" s="66">
        <f t="shared" si="51"/>
        <v>1.8</v>
      </c>
      <c r="I97" s="67">
        <v>1.8</v>
      </c>
      <c r="J97" s="64">
        <f t="shared" si="52"/>
        <v>0</v>
      </c>
      <c r="K97" s="65">
        <v>3</v>
      </c>
      <c r="L97" s="65">
        <v>1</v>
      </c>
      <c r="M97" s="65">
        <v>1</v>
      </c>
      <c r="N97" s="65">
        <v>1</v>
      </c>
      <c r="O97" s="66">
        <f t="shared" si="53"/>
        <v>6</v>
      </c>
      <c r="P97" s="67">
        <v>6</v>
      </c>
      <c r="Q97" s="64">
        <f t="shared" si="32"/>
        <v>0</v>
      </c>
      <c r="R97" s="85">
        <f>[2]nuotekos!R42</f>
        <v>0</v>
      </c>
      <c r="S97" s="86">
        <f>[2]nuotekos!S42</f>
        <v>0</v>
      </c>
      <c r="T97" s="86">
        <v>5</v>
      </c>
      <c r="U97" s="86">
        <f>[2]nuotekos!U42</f>
        <v>0</v>
      </c>
      <c r="V97" s="66">
        <f t="shared" si="55"/>
        <v>5</v>
      </c>
      <c r="W97" s="66">
        <v>5</v>
      </c>
      <c r="X97" s="64">
        <f t="shared" si="33"/>
        <v>0</v>
      </c>
      <c r="Y97" s="65"/>
      <c r="Z97" s="65"/>
      <c r="AA97" s="65">
        <v>5</v>
      </c>
      <c r="AB97" s="65"/>
      <c r="AC97" s="66">
        <f t="shared" si="54"/>
        <v>5</v>
      </c>
      <c r="AD97" s="67">
        <v>5</v>
      </c>
      <c r="AE97" s="64">
        <f t="shared" si="34"/>
        <v>0</v>
      </c>
      <c r="AF97" s="86"/>
      <c r="AG97" s="86"/>
      <c r="AH97" s="86">
        <v>5</v>
      </c>
      <c r="AI97" s="86"/>
      <c r="AJ97" s="66">
        <f t="shared" si="56"/>
        <v>5</v>
      </c>
      <c r="AK97" s="67">
        <v>5</v>
      </c>
      <c r="AL97" s="74">
        <f t="shared" si="27"/>
        <v>22.8</v>
      </c>
    </row>
    <row r="98" spans="1:38" ht="27.6" x14ac:dyDescent="0.3">
      <c r="A98" s="83" t="s">
        <v>133</v>
      </c>
      <c r="B98" s="46" t="s">
        <v>134</v>
      </c>
      <c r="C98" s="81"/>
      <c r="D98" s="65"/>
      <c r="E98" s="65"/>
      <c r="F98" s="65"/>
      <c r="G98" s="65"/>
      <c r="H98" s="66">
        <f t="shared" si="51"/>
        <v>0</v>
      </c>
      <c r="I98" s="67">
        <v>0</v>
      </c>
      <c r="J98" s="64">
        <f t="shared" si="52"/>
        <v>0</v>
      </c>
      <c r="K98" s="65">
        <f>[2]vandens!K31</f>
        <v>1.4</v>
      </c>
      <c r="L98" s="65">
        <v>1</v>
      </c>
      <c r="M98" s="65">
        <f>[2]vandens!M31</f>
        <v>1</v>
      </c>
      <c r="N98" s="65">
        <f>[2]vandens!N31</f>
        <v>1</v>
      </c>
      <c r="O98" s="66">
        <f t="shared" si="53"/>
        <v>4.4000000000000004</v>
      </c>
      <c r="P98" s="67">
        <v>4.4000000000000004</v>
      </c>
      <c r="Q98" s="64">
        <f t="shared" si="32"/>
        <v>0</v>
      </c>
      <c r="R98" s="78">
        <v>1</v>
      </c>
      <c r="S98" s="65">
        <f>[2]vandens!S31</f>
        <v>1</v>
      </c>
      <c r="T98" s="65">
        <f>[2]vandens!T31</f>
        <v>1</v>
      </c>
      <c r="U98" s="65">
        <f>[2]vandens!U31</f>
        <v>1</v>
      </c>
      <c r="V98" s="66">
        <f t="shared" si="55"/>
        <v>4</v>
      </c>
      <c r="W98" s="66">
        <v>4</v>
      </c>
      <c r="X98" s="64">
        <f t="shared" si="33"/>
        <v>0</v>
      </c>
      <c r="Y98" s="65">
        <v>3.9</v>
      </c>
      <c r="Z98" s="65">
        <v>2.5</v>
      </c>
      <c r="AA98" s="65">
        <v>3.5</v>
      </c>
      <c r="AB98" s="65">
        <v>2.5</v>
      </c>
      <c r="AC98" s="66">
        <f t="shared" si="54"/>
        <v>12.4</v>
      </c>
      <c r="AD98" s="67">
        <v>12.4</v>
      </c>
      <c r="AE98" s="64">
        <f t="shared" si="34"/>
        <v>0</v>
      </c>
      <c r="AF98" s="65">
        <v>2.5</v>
      </c>
      <c r="AG98" s="65">
        <v>3.9</v>
      </c>
      <c r="AH98" s="65">
        <v>2.5</v>
      </c>
      <c r="AI98" s="65">
        <v>3.5</v>
      </c>
      <c r="AJ98" s="66">
        <f t="shared" si="56"/>
        <v>12.4</v>
      </c>
      <c r="AK98" s="67">
        <v>12.4</v>
      </c>
      <c r="AL98" s="74">
        <f t="shared" si="27"/>
        <v>33.200000000000003</v>
      </c>
    </row>
    <row r="99" spans="1:38" x14ac:dyDescent="0.3">
      <c r="A99" s="83" t="s">
        <v>135</v>
      </c>
      <c r="B99" s="84" t="s">
        <v>136</v>
      </c>
      <c r="C99" s="81"/>
      <c r="D99" s="65"/>
      <c r="E99" s="65"/>
      <c r="F99" s="65"/>
      <c r="G99" s="65">
        <v>2.8</v>
      </c>
      <c r="H99" s="66">
        <f t="shared" si="51"/>
        <v>2.8</v>
      </c>
      <c r="I99" s="67">
        <v>2.8</v>
      </c>
      <c r="J99" s="64">
        <f t="shared" si="52"/>
        <v>0</v>
      </c>
      <c r="K99" s="65"/>
      <c r="L99" s="65">
        <f>[2]vandens!L32</f>
        <v>2.8</v>
      </c>
      <c r="M99" s="65">
        <f>[2]vandens!M32</f>
        <v>0</v>
      </c>
      <c r="N99" s="65">
        <f>[2]vandens!N32</f>
        <v>1.5</v>
      </c>
      <c r="O99" s="66">
        <f t="shared" si="53"/>
        <v>4.3</v>
      </c>
      <c r="P99" s="67">
        <v>4.3</v>
      </c>
      <c r="Q99" s="64">
        <f t="shared" si="32"/>
        <v>0</v>
      </c>
      <c r="R99" s="78">
        <v>5</v>
      </c>
      <c r="S99" s="65">
        <f>[2]vandens!S32</f>
        <v>3</v>
      </c>
      <c r="T99" s="65">
        <f>[2]vandens!T32</f>
        <v>1.5</v>
      </c>
      <c r="U99" s="65">
        <f>[2]vandens!U32</f>
        <v>0</v>
      </c>
      <c r="V99" s="66">
        <f t="shared" si="55"/>
        <v>9.5</v>
      </c>
      <c r="W99" s="66">
        <v>9.5</v>
      </c>
      <c r="X99" s="64">
        <f t="shared" si="33"/>
        <v>0</v>
      </c>
      <c r="Y99" s="65">
        <v>1</v>
      </c>
      <c r="Z99" s="65">
        <v>4.5</v>
      </c>
      <c r="AA99" s="65">
        <v>1</v>
      </c>
      <c r="AB99" s="65">
        <v>6.5</v>
      </c>
      <c r="AC99" s="66">
        <f t="shared" si="54"/>
        <v>13</v>
      </c>
      <c r="AD99" s="67">
        <v>13</v>
      </c>
      <c r="AE99" s="64">
        <f t="shared" si="34"/>
        <v>0</v>
      </c>
      <c r="AF99" s="65">
        <v>4.5</v>
      </c>
      <c r="AG99" s="65">
        <v>1</v>
      </c>
      <c r="AH99" s="65">
        <v>4.5</v>
      </c>
      <c r="AI99" s="65">
        <v>9</v>
      </c>
      <c r="AJ99" s="66">
        <f t="shared" si="56"/>
        <v>19</v>
      </c>
      <c r="AK99" s="67">
        <v>19</v>
      </c>
      <c r="AL99" s="74">
        <f t="shared" si="27"/>
        <v>48.6</v>
      </c>
    </row>
    <row r="100" spans="1:38" x14ac:dyDescent="0.3">
      <c r="A100" s="298" t="s">
        <v>137</v>
      </c>
      <c r="B100" s="299" t="s">
        <v>138</v>
      </c>
      <c r="C100" s="81"/>
      <c r="D100" s="65">
        <v>0</v>
      </c>
      <c r="E100" s="65">
        <v>0</v>
      </c>
      <c r="F100" s="65">
        <v>0</v>
      </c>
      <c r="G100" s="65">
        <v>0</v>
      </c>
      <c r="H100" s="66">
        <f t="shared" si="51"/>
        <v>0</v>
      </c>
      <c r="I100" s="67">
        <v>0</v>
      </c>
      <c r="J100" s="64">
        <f t="shared" si="52"/>
        <v>0</v>
      </c>
      <c r="K100" s="65">
        <v>0</v>
      </c>
      <c r="L100" s="65">
        <v>0</v>
      </c>
      <c r="M100" s="65">
        <v>0</v>
      </c>
      <c r="N100" s="65">
        <v>0</v>
      </c>
      <c r="O100" s="66">
        <f t="shared" si="53"/>
        <v>0</v>
      </c>
      <c r="P100" s="67">
        <v>0</v>
      </c>
      <c r="Q100" s="64">
        <f t="shared" si="32"/>
        <v>0</v>
      </c>
      <c r="R100" s="78"/>
      <c r="S100" s="65"/>
      <c r="T100" s="65"/>
      <c r="U100" s="65"/>
      <c r="V100" s="66">
        <f t="shared" si="55"/>
        <v>0</v>
      </c>
      <c r="W100" s="66"/>
      <c r="X100" s="64">
        <f t="shared" si="33"/>
        <v>0</v>
      </c>
      <c r="Y100" s="65"/>
      <c r="Z100" s="65"/>
      <c r="AA100" s="65"/>
      <c r="AB100" s="65"/>
      <c r="AC100" s="66">
        <f t="shared" si="54"/>
        <v>0</v>
      </c>
      <c r="AD100" s="67"/>
      <c r="AE100" s="64">
        <f t="shared" si="34"/>
        <v>0</v>
      </c>
      <c r="AF100" s="296">
        <v>18.559999999999999</v>
      </c>
      <c r="AG100" s="297">
        <v>18.559999999999999</v>
      </c>
      <c r="AH100" s="297">
        <v>18.559999999999999</v>
      </c>
      <c r="AI100" s="297">
        <v>18.57</v>
      </c>
      <c r="AJ100" s="226">
        <f t="shared" si="56"/>
        <v>74.25</v>
      </c>
      <c r="AK100" s="228">
        <v>74.25</v>
      </c>
      <c r="AL100" s="74">
        <f t="shared" si="27"/>
        <v>74.25</v>
      </c>
    </row>
    <row r="101" spans="1:38" ht="27.6" x14ac:dyDescent="0.3">
      <c r="A101" s="83" t="s">
        <v>139</v>
      </c>
      <c r="B101" s="46" t="s">
        <v>140</v>
      </c>
      <c r="C101" s="81"/>
      <c r="D101" s="65"/>
      <c r="E101" s="65"/>
      <c r="F101" s="65"/>
      <c r="G101" s="65">
        <v>12</v>
      </c>
      <c r="H101" s="66">
        <f t="shared" si="51"/>
        <v>12</v>
      </c>
      <c r="I101" s="67">
        <v>12</v>
      </c>
      <c r="J101" s="64">
        <f t="shared" si="52"/>
        <v>0</v>
      </c>
      <c r="K101" s="65">
        <v>3</v>
      </c>
      <c r="L101" s="65">
        <v>3</v>
      </c>
      <c r="M101" s="65">
        <v>3</v>
      </c>
      <c r="N101" s="65">
        <v>3</v>
      </c>
      <c r="O101" s="66">
        <f t="shared" si="53"/>
        <v>12</v>
      </c>
      <c r="P101" s="67">
        <v>12</v>
      </c>
      <c r="Q101" s="64">
        <f t="shared" si="32"/>
        <v>0</v>
      </c>
      <c r="R101" s="78">
        <f>[2]nuotekos!R46</f>
        <v>5</v>
      </c>
      <c r="S101" s="65">
        <v>5</v>
      </c>
      <c r="T101" s="65">
        <f>[2]nuotekos!T46</f>
        <v>5</v>
      </c>
      <c r="U101" s="65">
        <v>5</v>
      </c>
      <c r="V101" s="66">
        <f t="shared" si="55"/>
        <v>20</v>
      </c>
      <c r="W101" s="66">
        <v>20</v>
      </c>
      <c r="X101" s="64">
        <f t="shared" si="33"/>
        <v>0</v>
      </c>
      <c r="Y101" s="65">
        <v>5</v>
      </c>
      <c r="Z101" s="65">
        <v>12.5</v>
      </c>
      <c r="AA101" s="65">
        <v>5</v>
      </c>
      <c r="AB101" s="65">
        <v>5</v>
      </c>
      <c r="AC101" s="66">
        <f t="shared" si="54"/>
        <v>27.5</v>
      </c>
      <c r="AD101" s="67">
        <v>27.5</v>
      </c>
      <c r="AE101" s="64">
        <f t="shared" si="34"/>
        <v>0</v>
      </c>
      <c r="AF101" s="65">
        <v>5</v>
      </c>
      <c r="AG101" s="65">
        <v>5</v>
      </c>
      <c r="AH101" s="65">
        <v>12.5</v>
      </c>
      <c r="AI101" s="65">
        <v>5</v>
      </c>
      <c r="AJ101" s="66">
        <f t="shared" si="56"/>
        <v>27.5</v>
      </c>
      <c r="AK101" s="67">
        <v>27.5</v>
      </c>
      <c r="AL101" s="74">
        <f t="shared" si="27"/>
        <v>99</v>
      </c>
    </row>
    <row r="102" spans="1:38" x14ac:dyDescent="0.3">
      <c r="A102" s="83" t="s">
        <v>141</v>
      </c>
      <c r="B102" s="248" t="s">
        <v>142</v>
      </c>
      <c r="C102" s="81"/>
      <c r="D102" s="65"/>
      <c r="E102" s="65"/>
      <c r="F102" s="65"/>
      <c r="G102" s="65">
        <v>15.83</v>
      </c>
      <c r="H102" s="66">
        <f t="shared" si="51"/>
        <v>15.83</v>
      </c>
      <c r="I102" s="67">
        <v>15.83</v>
      </c>
      <c r="J102" s="64">
        <f t="shared" si="52"/>
        <v>0</v>
      </c>
      <c r="K102" s="65">
        <v>10</v>
      </c>
      <c r="L102" s="65">
        <v>3</v>
      </c>
      <c r="M102" s="65">
        <v>1</v>
      </c>
      <c r="N102" s="65">
        <v>1</v>
      </c>
      <c r="O102" s="66">
        <f t="shared" si="53"/>
        <v>15</v>
      </c>
      <c r="P102" s="67">
        <v>15</v>
      </c>
      <c r="Q102" s="64">
        <f t="shared" si="32"/>
        <v>0</v>
      </c>
      <c r="R102" s="78">
        <f>[2]nuotekos!R48</f>
        <v>1</v>
      </c>
      <c r="S102" s="245">
        <v>20</v>
      </c>
      <c r="T102" s="65">
        <v>2</v>
      </c>
      <c r="U102" s="65">
        <v>2</v>
      </c>
      <c r="V102" s="66">
        <f t="shared" si="55"/>
        <v>25</v>
      </c>
      <c r="W102" s="66">
        <v>25</v>
      </c>
      <c r="X102" s="64">
        <f t="shared" si="33"/>
        <v>0</v>
      </c>
      <c r="Y102" s="65">
        <v>1</v>
      </c>
      <c r="Z102" s="245">
        <v>10</v>
      </c>
      <c r="AA102" s="245">
        <v>10</v>
      </c>
      <c r="AB102" s="65">
        <v>1</v>
      </c>
      <c r="AC102" s="66">
        <f t="shared" si="54"/>
        <v>22</v>
      </c>
      <c r="AD102" s="67">
        <v>22</v>
      </c>
      <c r="AE102" s="64">
        <f t="shared" si="34"/>
        <v>0</v>
      </c>
      <c r="AF102" s="65">
        <v>1</v>
      </c>
      <c r="AG102" s="245">
        <v>10</v>
      </c>
      <c r="AH102" s="245">
        <v>10</v>
      </c>
      <c r="AI102" s="65">
        <v>1</v>
      </c>
      <c r="AJ102" s="66">
        <f t="shared" si="56"/>
        <v>22</v>
      </c>
      <c r="AK102" s="67">
        <v>22</v>
      </c>
      <c r="AL102" s="74">
        <f t="shared" si="27"/>
        <v>99.83</v>
      </c>
    </row>
    <row r="103" spans="1:38" ht="31.5" customHeight="1" x14ac:dyDescent="0.3">
      <c r="A103" s="83" t="s">
        <v>143</v>
      </c>
      <c r="B103" s="46" t="s">
        <v>144</v>
      </c>
      <c r="C103" s="81"/>
      <c r="D103" s="65">
        <f>[2]energetika!D48</f>
        <v>0</v>
      </c>
      <c r="E103" s="65"/>
      <c r="F103" s="65">
        <f>[2]energetika!F48</f>
        <v>0</v>
      </c>
      <c r="G103" s="65">
        <v>4.16</v>
      </c>
      <c r="H103" s="66">
        <f t="shared" si="51"/>
        <v>4.16</v>
      </c>
      <c r="I103" s="67">
        <v>4.16</v>
      </c>
      <c r="J103" s="64">
        <f t="shared" si="52"/>
        <v>0</v>
      </c>
      <c r="K103" s="65">
        <f>[2]energetika!K48</f>
        <v>0</v>
      </c>
      <c r="L103" s="65">
        <f>[2]energetika!L48</f>
        <v>4.95</v>
      </c>
      <c r="M103" s="65">
        <v>0</v>
      </c>
      <c r="N103" s="65">
        <f>[2]energetika!N48</f>
        <v>0</v>
      </c>
      <c r="O103" s="66">
        <f t="shared" si="53"/>
        <v>4.95</v>
      </c>
      <c r="P103" s="67">
        <v>4.95</v>
      </c>
      <c r="Q103" s="64">
        <f t="shared" si="32"/>
        <v>0</v>
      </c>
      <c r="R103" s="78">
        <f>[2]energetika!R48</f>
        <v>0</v>
      </c>
      <c r="S103" s="65">
        <f>[2]energetika!S48</f>
        <v>2.95</v>
      </c>
      <c r="T103" s="65">
        <f>[2]energetika!T48</f>
        <v>0</v>
      </c>
      <c r="U103" s="65">
        <f>[2]energetika!U48</f>
        <v>0</v>
      </c>
      <c r="V103" s="66">
        <f t="shared" si="55"/>
        <v>2.95</v>
      </c>
      <c r="W103" s="66">
        <v>2.95</v>
      </c>
      <c r="X103" s="64">
        <f t="shared" si="33"/>
        <v>0</v>
      </c>
      <c r="Y103" s="65"/>
      <c r="Z103" s="65">
        <v>5</v>
      </c>
      <c r="AA103" s="65">
        <v>1</v>
      </c>
      <c r="AB103" s="65"/>
      <c r="AC103" s="66">
        <f t="shared" si="54"/>
        <v>6</v>
      </c>
      <c r="AD103" s="67">
        <v>6</v>
      </c>
      <c r="AE103" s="64">
        <f t="shared" si="34"/>
        <v>0</v>
      </c>
      <c r="AF103" s="65"/>
      <c r="AG103" s="65">
        <v>5</v>
      </c>
      <c r="AH103" s="65">
        <v>1</v>
      </c>
      <c r="AI103" s="65"/>
      <c r="AJ103" s="66">
        <f t="shared" si="56"/>
        <v>6</v>
      </c>
      <c r="AK103" s="67">
        <v>6</v>
      </c>
      <c r="AL103" s="74">
        <f t="shared" si="27"/>
        <v>24.06</v>
      </c>
    </row>
    <row r="104" spans="1:38" x14ac:dyDescent="0.3">
      <c r="A104" s="83" t="s">
        <v>145</v>
      </c>
      <c r="B104" s="46" t="s">
        <v>146</v>
      </c>
      <c r="C104" s="81"/>
      <c r="D104" s="65">
        <f>[2]nuotekos!D50</f>
        <v>0</v>
      </c>
      <c r="E104" s="65"/>
      <c r="F104" s="65">
        <f>[2]nuotekos!F50</f>
        <v>0</v>
      </c>
      <c r="G104" s="65">
        <v>0.97</v>
      </c>
      <c r="H104" s="66">
        <f t="shared" si="51"/>
        <v>0.97</v>
      </c>
      <c r="I104" s="67">
        <v>0.97</v>
      </c>
      <c r="J104" s="64">
        <f t="shared" si="52"/>
        <v>0</v>
      </c>
      <c r="K104" s="65">
        <f>[2]nuotekos!K50</f>
        <v>0</v>
      </c>
      <c r="L104" s="65">
        <v>1</v>
      </c>
      <c r="M104" s="65">
        <f>[2]nuotekos!M50</f>
        <v>0</v>
      </c>
      <c r="N104" s="65">
        <v>1</v>
      </c>
      <c r="O104" s="66">
        <f t="shared" si="53"/>
        <v>2</v>
      </c>
      <c r="P104" s="67">
        <v>2</v>
      </c>
      <c r="Q104" s="64">
        <f t="shared" si="32"/>
        <v>0</v>
      </c>
      <c r="R104" s="78">
        <f>[2]nuotekos!R50</f>
        <v>0</v>
      </c>
      <c r="S104" s="65"/>
      <c r="T104" s="65"/>
      <c r="U104" s="65"/>
      <c r="V104" s="66">
        <f t="shared" si="55"/>
        <v>0</v>
      </c>
      <c r="W104" s="66"/>
      <c r="X104" s="64">
        <f t="shared" si="33"/>
        <v>0</v>
      </c>
      <c r="Y104" s="65"/>
      <c r="Z104" s="65"/>
      <c r="AA104" s="65"/>
      <c r="AB104" s="65"/>
      <c r="AC104" s="66">
        <f t="shared" si="54"/>
        <v>0</v>
      </c>
      <c r="AD104" s="67"/>
      <c r="AE104" s="64">
        <f t="shared" si="34"/>
        <v>0</v>
      </c>
      <c r="AF104" s="65"/>
      <c r="AG104" s="65"/>
      <c r="AH104" s="65"/>
      <c r="AI104" s="65"/>
      <c r="AJ104" s="66">
        <f t="shared" si="56"/>
        <v>0</v>
      </c>
      <c r="AK104" s="67"/>
      <c r="AL104" s="74">
        <f t="shared" si="27"/>
        <v>2.9699999999999998</v>
      </c>
    </row>
    <row r="105" spans="1:38" ht="30.75" customHeight="1" x14ac:dyDescent="0.3">
      <c r="A105" s="83" t="s">
        <v>147</v>
      </c>
      <c r="B105" s="46" t="s">
        <v>148</v>
      </c>
      <c r="C105" s="64"/>
      <c r="D105" s="65"/>
      <c r="E105" s="65"/>
      <c r="F105" s="65">
        <f>[2]energetika!F50</f>
        <v>0</v>
      </c>
      <c r="G105" s="65">
        <v>0.91</v>
      </c>
      <c r="H105" s="66">
        <f t="shared" si="51"/>
        <v>0.91</v>
      </c>
      <c r="I105" s="67">
        <v>0.91</v>
      </c>
      <c r="J105" s="64">
        <f t="shared" si="52"/>
        <v>0</v>
      </c>
      <c r="K105" s="65">
        <f>[2]energetika!K50</f>
        <v>2</v>
      </c>
      <c r="L105" s="65">
        <f>[2]energetika!L50</f>
        <v>3.5</v>
      </c>
      <c r="M105" s="65">
        <f>[2]energetika!M50</f>
        <v>0</v>
      </c>
      <c r="N105" s="65">
        <f>[2]energetika!N50</f>
        <v>0</v>
      </c>
      <c r="O105" s="66">
        <f t="shared" si="53"/>
        <v>5.5</v>
      </c>
      <c r="P105" s="67">
        <v>5.5</v>
      </c>
      <c r="Q105" s="64">
        <f t="shared" si="32"/>
        <v>0</v>
      </c>
      <c r="R105" s="78">
        <f>[2]energetika!R50</f>
        <v>1.75</v>
      </c>
      <c r="S105" s="65">
        <f>[2]energetika!S50</f>
        <v>3.5</v>
      </c>
      <c r="T105" s="65">
        <f>[2]energetika!T50</f>
        <v>0</v>
      </c>
      <c r="U105" s="65">
        <f>[2]energetika!U50</f>
        <v>0</v>
      </c>
      <c r="V105" s="66">
        <f t="shared" si="55"/>
        <v>5.25</v>
      </c>
      <c r="W105" s="66">
        <v>5.25</v>
      </c>
      <c r="X105" s="64">
        <f t="shared" si="33"/>
        <v>0</v>
      </c>
      <c r="Y105" s="65">
        <v>3</v>
      </c>
      <c r="Z105" s="65"/>
      <c r="AA105" s="65">
        <v>3</v>
      </c>
      <c r="AB105" s="65"/>
      <c r="AC105" s="66">
        <f t="shared" si="54"/>
        <v>6</v>
      </c>
      <c r="AD105" s="67">
        <v>6</v>
      </c>
      <c r="AE105" s="64">
        <f t="shared" si="34"/>
        <v>0</v>
      </c>
      <c r="AF105" s="65">
        <v>3</v>
      </c>
      <c r="AG105" s="65"/>
      <c r="AH105" s="65">
        <v>3</v>
      </c>
      <c r="AI105" s="65"/>
      <c r="AJ105" s="66">
        <f t="shared" si="56"/>
        <v>6</v>
      </c>
      <c r="AK105" s="67">
        <v>6</v>
      </c>
      <c r="AL105" s="74">
        <f t="shared" si="27"/>
        <v>23.66</v>
      </c>
    </row>
    <row r="106" spans="1:38" ht="18.75" customHeight="1" x14ac:dyDescent="0.3">
      <c r="A106" s="83" t="s">
        <v>149</v>
      </c>
      <c r="B106" s="46" t="s">
        <v>150</v>
      </c>
      <c r="C106" s="81"/>
      <c r="D106" s="65">
        <f>[2]vandens!D33</f>
        <v>0</v>
      </c>
      <c r="E106" s="65"/>
      <c r="F106" s="65">
        <f>[2]vandens!F33</f>
        <v>0</v>
      </c>
      <c r="G106" s="65">
        <f>[2]vandens!G33</f>
        <v>0</v>
      </c>
      <c r="H106" s="66">
        <f t="shared" si="51"/>
        <v>0</v>
      </c>
      <c r="I106" s="67">
        <v>0</v>
      </c>
      <c r="J106" s="64">
        <f t="shared" si="52"/>
        <v>0</v>
      </c>
      <c r="K106" s="65">
        <f>[2]vandens!K33</f>
        <v>0</v>
      </c>
      <c r="L106" s="65">
        <f>[2]vandens!L33</f>
        <v>0</v>
      </c>
      <c r="M106" s="65">
        <f>[2]vandens!M33</f>
        <v>1</v>
      </c>
      <c r="N106" s="65">
        <f>[2]vandens!N33</f>
        <v>0</v>
      </c>
      <c r="O106" s="66">
        <f t="shared" si="53"/>
        <v>1</v>
      </c>
      <c r="P106" s="67">
        <v>1</v>
      </c>
      <c r="Q106" s="64">
        <f t="shared" si="32"/>
        <v>0</v>
      </c>
      <c r="R106" s="78">
        <f>[2]vandens!R33</f>
        <v>0</v>
      </c>
      <c r="S106" s="65">
        <f>[2]vandens!S33</f>
        <v>2</v>
      </c>
      <c r="T106" s="65">
        <f>[2]vandens!T33</f>
        <v>0</v>
      </c>
      <c r="U106" s="65">
        <f>[2]vandens!U33</f>
        <v>0</v>
      </c>
      <c r="V106" s="66">
        <f t="shared" si="55"/>
        <v>2</v>
      </c>
      <c r="W106" s="66">
        <v>2</v>
      </c>
      <c r="X106" s="64">
        <f t="shared" si="33"/>
        <v>0</v>
      </c>
      <c r="Y106" s="65"/>
      <c r="Z106" s="65"/>
      <c r="AA106" s="65">
        <v>1</v>
      </c>
      <c r="AB106" s="65"/>
      <c r="AC106" s="66">
        <f t="shared" si="54"/>
        <v>1</v>
      </c>
      <c r="AD106" s="67">
        <v>1</v>
      </c>
      <c r="AE106" s="64">
        <f t="shared" si="34"/>
        <v>0</v>
      </c>
      <c r="AF106" s="65"/>
      <c r="AG106" s="65"/>
      <c r="AH106" s="65">
        <v>1</v>
      </c>
      <c r="AI106" s="65"/>
      <c r="AJ106" s="66">
        <f t="shared" si="56"/>
        <v>1</v>
      </c>
      <c r="AK106" s="67">
        <v>1</v>
      </c>
      <c r="AL106" s="74">
        <f t="shared" si="27"/>
        <v>5</v>
      </c>
    </row>
    <row r="107" spans="1:38" ht="29.25" customHeight="1" x14ac:dyDescent="0.3">
      <c r="A107" s="83" t="s">
        <v>151</v>
      </c>
      <c r="B107" s="46" t="s">
        <v>152</v>
      </c>
      <c r="C107" s="81"/>
      <c r="D107" s="65"/>
      <c r="E107" s="65">
        <v>0</v>
      </c>
      <c r="F107" s="65">
        <f>'[2]transportas ir kt.'!F53</f>
        <v>0</v>
      </c>
      <c r="G107" s="65">
        <f>'[2]transportas ir kt.'!G53</f>
        <v>0</v>
      </c>
      <c r="H107" s="66">
        <f t="shared" si="51"/>
        <v>0</v>
      </c>
      <c r="I107" s="67">
        <v>0</v>
      </c>
      <c r="J107" s="64">
        <f t="shared" si="52"/>
        <v>0</v>
      </c>
      <c r="K107" s="65">
        <f>'[2]transportas ir kt.'!K53</f>
        <v>0</v>
      </c>
      <c r="L107" s="65">
        <v>5</v>
      </c>
      <c r="M107" s="65">
        <f>'[2]transportas ir kt.'!M53</f>
        <v>0</v>
      </c>
      <c r="N107" s="65">
        <f>'[2]transportas ir kt.'!N53</f>
        <v>0</v>
      </c>
      <c r="O107" s="66">
        <f t="shared" si="53"/>
        <v>5</v>
      </c>
      <c r="P107" s="67">
        <v>5</v>
      </c>
      <c r="Q107" s="64">
        <f t="shared" si="32"/>
        <v>0</v>
      </c>
      <c r="R107" s="78">
        <f>'[2]transportas ir kt.'!R53</f>
        <v>0</v>
      </c>
      <c r="S107" s="65">
        <f>'[2]transportas ir kt.'!S53</f>
        <v>0</v>
      </c>
      <c r="T107" s="65">
        <f>'[2]transportas ir kt.'!T53</f>
        <v>0</v>
      </c>
      <c r="U107" s="65">
        <f>'[2]transportas ir kt.'!U53</f>
        <v>0</v>
      </c>
      <c r="V107" s="66">
        <f t="shared" si="55"/>
        <v>0</v>
      </c>
      <c r="W107" s="66">
        <v>0</v>
      </c>
      <c r="X107" s="64">
        <f t="shared" si="33"/>
        <v>0</v>
      </c>
      <c r="Y107" s="65"/>
      <c r="Z107" s="65">
        <v>1</v>
      </c>
      <c r="AA107" s="65"/>
      <c r="AB107" s="65"/>
      <c r="AC107" s="66">
        <f t="shared" si="54"/>
        <v>1</v>
      </c>
      <c r="AD107" s="67">
        <v>1</v>
      </c>
      <c r="AE107" s="64">
        <f t="shared" si="34"/>
        <v>0</v>
      </c>
      <c r="AF107" s="65"/>
      <c r="AG107" s="65">
        <v>1</v>
      </c>
      <c r="AH107" s="65"/>
      <c r="AI107" s="65"/>
      <c r="AJ107" s="66">
        <f t="shared" si="56"/>
        <v>1</v>
      </c>
      <c r="AK107" s="67">
        <v>1</v>
      </c>
      <c r="AL107" s="74">
        <f t="shared" si="27"/>
        <v>7</v>
      </c>
    </row>
    <row r="108" spans="1:38" x14ac:dyDescent="0.3">
      <c r="A108" s="83" t="s">
        <v>153</v>
      </c>
      <c r="B108" s="84" t="s">
        <v>154</v>
      </c>
      <c r="C108" s="81"/>
      <c r="D108" s="65"/>
      <c r="E108" s="66">
        <f>[2]vandens!E34+'[2]transportas ir kt.'!E54</f>
        <v>0</v>
      </c>
      <c r="F108" s="66"/>
      <c r="G108" s="66">
        <v>0.27</v>
      </c>
      <c r="H108" s="66">
        <f t="shared" si="51"/>
        <v>0.27</v>
      </c>
      <c r="I108" s="67">
        <v>0.27</v>
      </c>
      <c r="J108" s="64">
        <f t="shared" si="52"/>
        <v>0</v>
      </c>
      <c r="K108" s="65">
        <f>[2]vandens!K34+'[2]transportas ir kt.'!K54</f>
        <v>2.5</v>
      </c>
      <c r="L108" s="66">
        <f>[2]vandens!L34+'[2]transportas ir kt.'!L54</f>
        <v>0</v>
      </c>
      <c r="M108" s="66">
        <v>1.5</v>
      </c>
      <c r="N108" s="66">
        <f>[2]vandens!N34+'[2]transportas ir kt.'!N54</f>
        <v>0</v>
      </c>
      <c r="O108" s="66">
        <f t="shared" si="53"/>
        <v>4</v>
      </c>
      <c r="P108" s="67">
        <v>4</v>
      </c>
      <c r="Q108" s="64">
        <f t="shared" si="32"/>
        <v>0</v>
      </c>
      <c r="R108" s="78">
        <f>[2]vandens!R34+'[2]transportas ir kt.'!R54</f>
        <v>0</v>
      </c>
      <c r="S108" s="66">
        <v>2.5</v>
      </c>
      <c r="T108" s="66">
        <f>[2]vandens!T34+'[2]transportas ir kt.'!T54</f>
        <v>0</v>
      </c>
      <c r="U108" s="66">
        <v>2.5</v>
      </c>
      <c r="V108" s="66">
        <f t="shared" si="55"/>
        <v>5</v>
      </c>
      <c r="W108" s="66">
        <v>5</v>
      </c>
      <c r="X108" s="64">
        <f t="shared" si="33"/>
        <v>0</v>
      </c>
      <c r="Y108" s="65"/>
      <c r="Z108" s="66">
        <v>1</v>
      </c>
      <c r="AA108" s="66"/>
      <c r="AB108" s="66"/>
      <c r="AC108" s="66">
        <f t="shared" si="54"/>
        <v>1</v>
      </c>
      <c r="AD108" s="67">
        <v>1</v>
      </c>
      <c r="AE108" s="64">
        <f t="shared" si="34"/>
        <v>0</v>
      </c>
      <c r="AF108" s="65"/>
      <c r="AG108" s="66">
        <v>1</v>
      </c>
      <c r="AH108" s="66"/>
      <c r="AI108" s="66"/>
      <c r="AJ108" s="66">
        <f t="shared" si="56"/>
        <v>1</v>
      </c>
      <c r="AK108" s="67">
        <v>1</v>
      </c>
      <c r="AL108" s="74">
        <f t="shared" si="27"/>
        <v>11.27</v>
      </c>
    </row>
    <row r="109" spans="1:38" x14ac:dyDescent="0.3">
      <c r="A109" s="83" t="s">
        <v>155</v>
      </c>
      <c r="B109" s="84" t="s">
        <v>156</v>
      </c>
      <c r="C109" s="81"/>
      <c r="D109" s="65">
        <f>'[2]transportas ir kt.'!D55</f>
        <v>0</v>
      </c>
      <c r="E109" s="66"/>
      <c r="F109" s="66">
        <f>'[2]transportas ir kt.'!F55</f>
        <v>0</v>
      </c>
      <c r="G109" s="66">
        <v>0.44</v>
      </c>
      <c r="H109" s="66">
        <f t="shared" si="51"/>
        <v>0.44</v>
      </c>
      <c r="I109" s="67">
        <v>0.44</v>
      </c>
      <c r="J109" s="64">
        <f t="shared" si="52"/>
        <v>0</v>
      </c>
      <c r="K109" s="65">
        <f>'[2]transportas ir kt.'!K55</f>
        <v>0</v>
      </c>
      <c r="L109" s="66">
        <v>1</v>
      </c>
      <c r="M109" s="66">
        <f>'[2]transportas ir kt.'!M55</f>
        <v>0</v>
      </c>
      <c r="N109" s="66">
        <v>1</v>
      </c>
      <c r="O109" s="66">
        <f t="shared" si="53"/>
        <v>2</v>
      </c>
      <c r="P109" s="67">
        <v>2</v>
      </c>
      <c r="Q109" s="64">
        <f t="shared" si="32"/>
        <v>0</v>
      </c>
      <c r="R109" s="78">
        <f>'[2]transportas ir kt.'!R55</f>
        <v>3</v>
      </c>
      <c r="S109" s="66">
        <f>'[2]transportas ir kt.'!S55</f>
        <v>0</v>
      </c>
      <c r="T109" s="66">
        <f>'[2]transportas ir kt.'!T55</f>
        <v>3</v>
      </c>
      <c r="U109" s="66">
        <f>'[2]transportas ir kt.'!U55</f>
        <v>0</v>
      </c>
      <c r="V109" s="66">
        <f t="shared" si="55"/>
        <v>6</v>
      </c>
      <c r="W109" s="66">
        <v>6</v>
      </c>
      <c r="X109" s="64">
        <f t="shared" si="33"/>
        <v>0</v>
      </c>
      <c r="Y109" s="65"/>
      <c r="Z109" s="66">
        <v>2</v>
      </c>
      <c r="AA109" s="66"/>
      <c r="AB109" s="66"/>
      <c r="AC109" s="66">
        <f t="shared" si="54"/>
        <v>2</v>
      </c>
      <c r="AD109" s="67">
        <v>2</v>
      </c>
      <c r="AE109" s="64">
        <f t="shared" si="34"/>
        <v>0</v>
      </c>
      <c r="AF109" s="65"/>
      <c r="AG109" s="66">
        <v>2</v>
      </c>
      <c r="AH109" s="66"/>
      <c r="AI109" s="66"/>
      <c r="AJ109" s="66">
        <f t="shared" si="56"/>
        <v>2</v>
      </c>
      <c r="AK109" s="67">
        <v>2</v>
      </c>
      <c r="AL109" s="74">
        <f t="shared" si="27"/>
        <v>12.44</v>
      </c>
    </row>
    <row r="110" spans="1:38" s="115" customFormat="1" x14ac:dyDescent="0.3">
      <c r="A110" s="83" t="s">
        <v>157</v>
      </c>
      <c r="B110" s="84" t="s">
        <v>171</v>
      </c>
      <c r="C110" s="64"/>
      <c r="D110" s="65">
        <v>9.1</v>
      </c>
      <c r="E110" s="66">
        <v>9.1</v>
      </c>
      <c r="F110" s="66">
        <v>9.1</v>
      </c>
      <c r="G110" s="66">
        <v>10.83</v>
      </c>
      <c r="H110" s="66">
        <f t="shared" si="51"/>
        <v>38.129999999999995</v>
      </c>
      <c r="I110" s="67">
        <v>38.130000000000003</v>
      </c>
      <c r="J110" s="64">
        <f t="shared" si="52"/>
        <v>0</v>
      </c>
      <c r="K110" s="65">
        <v>5.27</v>
      </c>
      <c r="L110" s="66">
        <v>5.27</v>
      </c>
      <c r="M110" s="66">
        <v>5.27</v>
      </c>
      <c r="N110" s="66">
        <v>5.27</v>
      </c>
      <c r="O110" s="66">
        <f t="shared" si="53"/>
        <v>21.08</v>
      </c>
      <c r="P110" s="67">
        <v>21.08</v>
      </c>
      <c r="Q110" s="64">
        <f t="shared" si="32"/>
        <v>0</v>
      </c>
      <c r="R110" s="78">
        <v>10.15</v>
      </c>
      <c r="S110" s="66">
        <v>10.15</v>
      </c>
      <c r="T110" s="66">
        <v>10.14</v>
      </c>
      <c r="U110" s="66">
        <v>10.14</v>
      </c>
      <c r="V110" s="66">
        <f t="shared" si="55"/>
        <v>40.58</v>
      </c>
      <c r="W110" s="66">
        <v>40.58</v>
      </c>
      <c r="X110" s="64">
        <f t="shared" si="33"/>
        <v>0</v>
      </c>
      <c r="Y110" s="65">
        <v>3.32</v>
      </c>
      <c r="Z110" s="66">
        <v>3.32</v>
      </c>
      <c r="AA110" s="66">
        <v>3.32</v>
      </c>
      <c r="AB110" s="66">
        <v>3.32</v>
      </c>
      <c r="AC110" s="66">
        <f t="shared" si="54"/>
        <v>13.28</v>
      </c>
      <c r="AD110" s="67">
        <v>13.28</v>
      </c>
      <c r="AE110" s="64">
        <f t="shared" si="34"/>
        <v>0</v>
      </c>
      <c r="AF110" s="65">
        <v>12.4</v>
      </c>
      <c r="AG110" s="66">
        <v>12.4</v>
      </c>
      <c r="AH110" s="66">
        <v>12.3</v>
      </c>
      <c r="AI110" s="66">
        <v>12.3</v>
      </c>
      <c r="AJ110" s="66">
        <f t="shared" si="56"/>
        <v>49.400000000000006</v>
      </c>
      <c r="AK110" s="67">
        <v>49.4</v>
      </c>
      <c r="AL110" s="74">
        <f t="shared" si="27"/>
        <v>162.47</v>
      </c>
    </row>
    <row r="111" spans="1:38" x14ac:dyDescent="0.3">
      <c r="A111" s="83" t="s">
        <v>158</v>
      </c>
      <c r="B111" s="84" t="s">
        <v>159</v>
      </c>
      <c r="C111" s="64"/>
      <c r="D111" s="65">
        <f>[2]energetika!D58</f>
        <v>0</v>
      </c>
      <c r="E111" s="66">
        <f>[2]energetika!E58</f>
        <v>0</v>
      </c>
      <c r="F111" s="66"/>
      <c r="G111" s="66">
        <f>[2]energetika!G58</f>
        <v>0</v>
      </c>
      <c r="H111" s="66">
        <f t="shared" si="51"/>
        <v>0</v>
      </c>
      <c r="I111" s="67">
        <v>0</v>
      </c>
      <c r="J111" s="64">
        <f t="shared" si="52"/>
        <v>0</v>
      </c>
      <c r="K111" s="65">
        <f>[2]energetika!K58</f>
        <v>0</v>
      </c>
      <c r="L111" s="66">
        <f>[2]energetika!L58</f>
        <v>0</v>
      </c>
      <c r="M111" s="66">
        <f>[2]energetika!M58</f>
        <v>1</v>
      </c>
      <c r="N111" s="66">
        <f>[2]energetika!N58</f>
        <v>0</v>
      </c>
      <c r="O111" s="66">
        <f t="shared" si="53"/>
        <v>1</v>
      </c>
      <c r="P111" s="67">
        <v>1</v>
      </c>
      <c r="Q111" s="64">
        <f t="shared" si="32"/>
        <v>0</v>
      </c>
      <c r="R111" s="78">
        <f>[2]energetika!R58</f>
        <v>0</v>
      </c>
      <c r="S111" s="66">
        <f>[2]energetika!S58</f>
        <v>0</v>
      </c>
      <c r="T111" s="66">
        <f>[2]energetika!T58</f>
        <v>1</v>
      </c>
      <c r="U111" s="66">
        <f>[2]energetika!U58</f>
        <v>0</v>
      </c>
      <c r="V111" s="66">
        <f t="shared" si="55"/>
        <v>1</v>
      </c>
      <c r="W111" s="66">
        <v>1</v>
      </c>
      <c r="X111" s="64">
        <f t="shared" si="33"/>
        <v>0</v>
      </c>
      <c r="Y111" s="65"/>
      <c r="Z111" s="66">
        <v>1</v>
      </c>
      <c r="AA111" s="66"/>
      <c r="AB111" s="66">
        <v>1</v>
      </c>
      <c r="AC111" s="66">
        <f t="shared" si="54"/>
        <v>2</v>
      </c>
      <c r="AD111" s="67">
        <v>2</v>
      </c>
      <c r="AE111" s="64">
        <f t="shared" si="34"/>
        <v>0</v>
      </c>
      <c r="AF111" s="65"/>
      <c r="AG111" s="66">
        <v>1</v>
      </c>
      <c r="AH111" s="66"/>
      <c r="AI111" s="66">
        <v>1</v>
      </c>
      <c r="AJ111" s="66">
        <f t="shared" si="56"/>
        <v>2</v>
      </c>
      <c r="AK111" s="67">
        <v>2</v>
      </c>
      <c r="AL111" s="74">
        <f t="shared" si="27"/>
        <v>6</v>
      </c>
    </row>
    <row r="112" spans="1:38" x14ac:dyDescent="0.3">
      <c r="A112" s="83" t="s">
        <v>160</v>
      </c>
      <c r="B112" s="84" t="s">
        <v>310</v>
      </c>
      <c r="C112" s="64"/>
      <c r="D112" s="65">
        <f>'[2]transportas ir kt.'!D58</f>
        <v>0</v>
      </c>
      <c r="E112" s="66"/>
      <c r="F112" s="66">
        <f>'[2]transportas ir kt.'!F58</f>
        <v>0</v>
      </c>
      <c r="G112" s="66">
        <v>4.7300000000000004</v>
      </c>
      <c r="H112" s="66">
        <f t="shared" si="51"/>
        <v>4.7300000000000004</v>
      </c>
      <c r="I112" s="67">
        <v>4.7300000000000004</v>
      </c>
      <c r="J112" s="64">
        <f t="shared" si="52"/>
        <v>0</v>
      </c>
      <c r="K112" s="65">
        <f>'[2]transportas ir kt.'!K58</f>
        <v>0</v>
      </c>
      <c r="L112" s="66">
        <f>'[2]transportas ir kt.'!L58</f>
        <v>0</v>
      </c>
      <c r="M112" s="66">
        <f>'[2]transportas ir kt.'!M58</f>
        <v>0</v>
      </c>
      <c r="N112" s="66">
        <f>'[2]transportas ir kt.'!N58</f>
        <v>0</v>
      </c>
      <c r="O112" s="66">
        <f t="shared" si="53"/>
        <v>0</v>
      </c>
      <c r="P112" s="67">
        <v>0</v>
      </c>
      <c r="Q112" s="64">
        <f t="shared" si="32"/>
        <v>0</v>
      </c>
      <c r="R112" s="78">
        <f>'[2]transportas ir kt.'!R58</f>
        <v>0</v>
      </c>
      <c r="S112" s="66">
        <f>'[2]transportas ir kt.'!S58</f>
        <v>0</v>
      </c>
      <c r="T112" s="66">
        <f>'[2]transportas ir kt.'!T58</f>
        <v>0</v>
      </c>
      <c r="U112" s="66">
        <f>'[2]transportas ir kt.'!U58</f>
        <v>0</v>
      </c>
      <c r="V112" s="66">
        <f t="shared" si="55"/>
        <v>0</v>
      </c>
      <c r="W112" s="66">
        <v>0</v>
      </c>
      <c r="X112" s="64">
        <f t="shared" si="33"/>
        <v>0</v>
      </c>
      <c r="Y112" s="65"/>
      <c r="Z112" s="66"/>
      <c r="AA112" s="66"/>
      <c r="AB112" s="66"/>
      <c r="AC112" s="66">
        <f t="shared" si="54"/>
        <v>0</v>
      </c>
      <c r="AD112" s="67"/>
      <c r="AE112" s="64">
        <f t="shared" si="34"/>
        <v>0</v>
      </c>
      <c r="AF112" s="65"/>
      <c r="AG112" s="66"/>
      <c r="AH112" s="66"/>
      <c r="AI112" s="66"/>
      <c r="AJ112" s="66">
        <f t="shared" si="56"/>
        <v>0</v>
      </c>
      <c r="AK112" s="67"/>
      <c r="AL112" s="74">
        <f t="shared" si="27"/>
        <v>4.7300000000000004</v>
      </c>
    </row>
    <row r="113" spans="1:38" x14ac:dyDescent="0.3">
      <c r="A113" s="87" t="s">
        <v>162</v>
      </c>
      <c r="B113" s="88" t="s">
        <v>163</v>
      </c>
      <c r="C113" s="64"/>
      <c r="D113" s="65">
        <v>0.3</v>
      </c>
      <c r="E113" s="66"/>
      <c r="F113" s="66">
        <f>'[2]transportas ir kt.'!F59</f>
        <v>0</v>
      </c>
      <c r="G113" s="66">
        <v>0</v>
      </c>
      <c r="H113" s="66">
        <f t="shared" si="51"/>
        <v>0.3</v>
      </c>
      <c r="I113" s="67">
        <v>0.3</v>
      </c>
      <c r="J113" s="64">
        <f t="shared" si="52"/>
        <v>0</v>
      </c>
      <c r="K113" s="65">
        <f>'[2]transportas ir kt.'!K59</f>
        <v>0</v>
      </c>
      <c r="L113" s="66">
        <f>'[2]transportas ir kt.'!L59</f>
        <v>0</v>
      </c>
      <c r="M113" s="66">
        <v>2</v>
      </c>
      <c r="N113" s="66">
        <f>'[2]transportas ir kt.'!N59</f>
        <v>0</v>
      </c>
      <c r="O113" s="66">
        <f t="shared" si="53"/>
        <v>2</v>
      </c>
      <c r="P113" s="67">
        <v>2</v>
      </c>
      <c r="Q113" s="64">
        <f t="shared" si="32"/>
        <v>0</v>
      </c>
      <c r="R113" s="78">
        <f>'[2]transportas ir kt.'!R59</f>
        <v>0</v>
      </c>
      <c r="S113" s="66">
        <f>'[2]transportas ir kt.'!S59</f>
        <v>0</v>
      </c>
      <c r="T113" s="66">
        <f>'[2]transportas ir kt.'!T59</f>
        <v>0</v>
      </c>
      <c r="U113" s="66">
        <f>'[2]transportas ir kt.'!U59</f>
        <v>0</v>
      </c>
      <c r="V113" s="66">
        <f t="shared" si="55"/>
        <v>0</v>
      </c>
      <c r="W113" s="66">
        <v>0</v>
      </c>
      <c r="X113" s="64">
        <f t="shared" si="33"/>
        <v>0</v>
      </c>
      <c r="Y113" s="65"/>
      <c r="Z113" s="66"/>
      <c r="AA113" s="66"/>
      <c r="AB113" s="66"/>
      <c r="AC113" s="66">
        <f t="shared" si="54"/>
        <v>0</v>
      </c>
      <c r="AD113" s="67"/>
      <c r="AE113" s="64">
        <f t="shared" si="34"/>
        <v>0</v>
      </c>
      <c r="AF113" s="65"/>
      <c r="AG113" s="66"/>
      <c r="AH113" s="66"/>
      <c r="AI113" s="66"/>
      <c r="AJ113" s="66">
        <f t="shared" si="56"/>
        <v>0</v>
      </c>
      <c r="AK113" s="67"/>
      <c r="AL113" s="74">
        <f t="shared" si="27"/>
        <v>2.2999999999999998</v>
      </c>
    </row>
    <row r="114" spans="1:38" x14ac:dyDescent="0.3">
      <c r="A114" s="247" t="s">
        <v>164</v>
      </c>
      <c r="B114" s="278" t="s">
        <v>165</v>
      </c>
      <c r="C114" s="253"/>
      <c r="D114" s="279">
        <f>'[2]transportas ir kt.'!D60</f>
        <v>0</v>
      </c>
      <c r="E114" s="246">
        <f>'[2]transportas ir kt.'!E60</f>
        <v>0</v>
      </c>
      <c r="F114" s="246"/>
      <c r="G114" s="246"/>
      <c r="H114" s="246"/>
      <c r="I114" s="280">
        <v>0</v>
      </c>
      <c r="J114" s="253">
        <f t="shared" si="52"/>
        <v>0</v>
      </c>
      <c r="K114" s="279">
        <f>'[2]transportas ir kt.'!K60</f>
        <v>0</v>
      </c>
      <c r="L114" s="246">
        <f>'[2]transportas ir kt.'!L60</f>
        <v>0</v>
      </c>
      <c r="M114" s="246">
        <v>150</v>
      </c>
      <c r="N114" s="246">
        <f>'[2]transportas ir kt.'!N60</f>
        <v>0</v>
      </c>
      <c r="O114" s="246">
        <f t="shared" si="53"/>
        <v>150</v>
      </c>
      <c r="P114" s="280">
        <v>150</v>
      </c>
      <c r="Q114" s="253">
        <f t="shared" si="32"/>
        <v>0</v>
      </c>
      <c r="R114" s="279">
        <f>'[2]transportas ir kt.'!R60</f>
        <v>0</v>
      </c>
      <c r="S114" s="246">
        <f>'[2]transportas ir kt.'!S60</f>
        <v>0</v>
      </c>
      <c r="T114" s="246">
        <f>'[2]transportas ir kt.'!T60</f>
        <v>0</v>
      </c>
      <c r="U114" s="246">
        <f>'[2]transportas ir kt.'!U60</f>
        <v>0</v>
      </c>
      <c r="V114" s="246">
        <f t="shared" si="55"/>
        <v>0</v>
      </c>
      <c r="W114" s="280">
        <v>0</v>
      </c>
      <c r="X114" s="253">
        <f t="shared" si="33"/>
        <v>0</v>
      </c>
      <c r="Y114" s="279"/>
      <c r="Z114" s="246"/>
      <c r="AA114" s="246"/>
      <c r="AB114" s="246">
        <v>272</v>
      </c>
      <c r="AC114" s="246">
        <f t="shared" si="54"/>
        <v>272</v>
      </c>
      <c r="AD114" s="280"/>
      <c r="AE114" s="253">
        <f t="shared" si="34"/>
        <v>272</v>
      </c>
      <c r="AF114" s="279"/>
      <c r="AG114" s="246"/>
      <c r="AH114" s="246"/>
      <c r="AI114" s="246"/>
      <c r="AJ114" s="246">
        <f t="shared" si="56"/>
        <v>0</v>
      </c>
      <c r="AK114" s="280"/>
      <c r="AL114" s="249">
        <f t="shared" si="27"/>
        <v>422</v>
      </c>
    </row>
    <row r="115" spans="1:38" ht="20.25" customHeight="1" x14ac:dyDescent="0.3">
      <c r="A115" s="83" t="s">
        <v>166</v>
      </c>
      <c r="B115" s="95" t="s">
        <v>167</v>
      </c>
      <c r="C115" s="64"/>
      <c r="D115" s="65">
        <f>'[2]transportas ir kt.'!D61</f>
        <v>0</v>
      </c>
      <c r="E115" s="66">
        <v>7.4</v>
      </c>
      <c r="F115" s="66">
        <f>'[2]transportas ir kt.'!F61</f>
        <v>0</v>
      </c>
      <c r="G115" s="66">
        <f>'[2]transportas ir kt.'!G61</f>
        <v>0</v>
      </c>
      <c r="H115" s="66">
        <f t="shared" ref="H115:H120" si="57">SUM(D115:G115)</f>
        <v>7.4</v>
      </c>
      <c r="I115" s="96">
        <v>7.4</v>
      </c>
      <c r="J115" s="64">
        <f t="shared" si="52"/>
        <v>0</v>
      </c>
      <c r="K115" s="65">
        <f>'[2]transportas ir kt.'!K61</f>
        <v>0</v>
      </c>
      <c r="L115" s="66">
        <f>'[2]transportas ir kt.'!L61</f>
        <v>0</v>
      </c>
      <c r="M115" s="66">
        <f>'[2]transportas ir kt.'!M61</f>
        <v>0</v>
      </c>
      <c r="N115" s="66">
        <f>'[2]transportas ir kt.'!N61</f>
        <v>0</v>
      </c>
      <c r="O115" s="66">
        <f t="shared" si="53"/>
        <v>0</v>
      </c>
      <c r="P115" s="96"/>
      <c r="Q115" s="64">
        <f t="shared" si="32"/>
        <v>0</v>
      </c>
      <c r="R115" s="65">
        <f>'[2]transportas ir kt.'!R61</f>
        <v>0</v>
      </c>
      <c r="S115" s="66">
        <f>'[2]transportas ir kt.'!S61</f>
        <v>0</v>
      </c>
      <c r="T115" s="66">
        <f>'[2]transportas ir kt.'!T61</f>
        <v>0</v>
      </c>
      <c r="U115" s="66">
        <f>'[2]transportas ir kt.'!U61</f>
        <v>0</v>
      </c>
      <c r="V115" s="66">
        <f t="shared" si="55"/>
        <v>0</v>
      </c>
      <c r="W115" s="96">
        <v>0</v>
      </c>
      <c r="X115" s="64">
        <f t="shared" si="33"/>
        <v>0</v>
      </c>
      <c r="Y115" s="65"/>
      <c r="Z115" s="66"/>
      <c r="AA115" s="66"/>
      <c r="AB115" s="66"/>
      <c r="AC115" s="66">
        <f t="shared" si="54"/>
        <v>0</v>
      </c>
      <c r="AD115" s="96"/>
      <c r="AE115" s="64">
        <f t="shared" si="34"/>
        <v>0</v>
      </c>
      <c r="AF115" s="65"/>
      <c r="AG115" s="66"/>
      <c r="AH115" s="66"/>
      <c r="AI115" s="66"/>
      <c r="AJ115" s="66">
        <f t="shared" si="56"/>
        <v>0</v>
      </c>
      <c r="AK115" s="96"/>
      <c r="AL115" s="74">
        <f t="shared" si="27"/>
        <v>7.4</v>
      </c>
    </row>
    <row r="116" spans="1:38" x14ac:dyDescent="0.3">
      <c r="A116" s="176" t="s">
        <v>168</v>
      </c>
      <c r="B116" s="95" t="s">
        <v>169</v>
      </c>
      <c r="C116" s="64"/>
      <c r="D116" s="65">
        <f>'[2]transportas ir kt.'!D62</f>
        <v>0</v>
      </c>
      <c r="E116" s="66">
        <f>'[2]transportas ir kt.'!E62</f>
        <v>0</v>
      </c>
      <c r="F116" s="66">
        <f>'[2]transportas ir kt.'!F62</f>
        <v>0</v>
      </c>
      <c r="G116" s="66">
        <f>'[2]transportas ir kt.'!G62</f>
        <v>0</v>
      </c>
      <c r="H116" s="66">
        <f t="shared" si="57"/>
        <v>0</v>
      </c>
      <c r="I116" s="96">
        <v>0</v>
      </c>
      <c r="J116" s="64">
        <f t="shared" si="52"/>
        <v>0</v>
      </c>
      <c r="K116" s="65">
        <f>'[2]transportas ir kt.'!K62</f>
        <v>0</v>
      </c>
      <c r="L116" s="66">
        <f>'[2]transportas ir kt.'!L62</f>
        <v>0</v>
      </c>
      <c r="M116" s="66">
        <f>'[2]transportas ir kt.'!M62</f>
        <v>0</v>
      </c>
      <c r="N116" s="66">
        <f>'[2]transportas ir kt.'!N62</f>
        <v>0</v>
      </c>
      <c r="O116" s="66">
        <f t="shared" si="53"/>
        <v>0</v>
      </c>
      <c r="P116" s="96"/>
      <c r="Q116" s="64">
        <f t="shared" si="32"/>
        <v>0</v>
      </c>
      <c r="R116" s="65">
        <f>'[2]transportas ir kt.'!R62</f>
        <v>0</v>
      </c>
      <c r="S116" s="66">
        <f>'[2]transportas ir kt.'!S62</f>
        <v>0</v>
      </c>
      <c r="T116" s="66">
        <f>'[2]transportas ir kt.'!T62</f>
        <v>0</v>
      </c>
      <c r="U116" s="66">
        <f>'[2]transportas ir kt.'!U62</f>
        <v>0</v>
      </c>
      <c r="V116" s="66">
        <f t="shared" si="55"/>
        <v>0</v>
      </c>
      <c r="W116" s="96">
        <v>0</v>
      </c>
      <c r="X116" s="64">
        <f t="shared" si="33"/>
        <v>0</v>
      </c>
      <c r="Y116" s="65"/>
      <c r="Z116" s="66"/>
      <c r="AA116" s="66">
        <v>60</v>
      </c>
      <c r="AB116" s="66">
        <v>0</v>
      </c>
      <c r="AC116" s="66">
        <f t="shared" si="54"/>
        <v>60</v>
      </c>
      <c r="AD116" s="96">
        <v>60</v>
      </c>
      <c r="AE116" s="64">
        <f t="shared" si="34"/>
        <v>0</v>
      </c>
      <c r="AF116" s="65"/>
      <c r="AG116" s="66"/>
      <c r="AH116" s="66">
        <v>60</v>
      </c>
      <c r="AI116" s="66"/>
      <c r="AJ116" s="66">
        <f t="shared" si="56"/>
        <v>60</v>
      </c>
      <c r="AK116" s="96">
        <v>60</v>
      </c>
      <c r="AL116" s="74">
        <f t="shared" si="27"/>
        <v>120</v>
      </c>
    </row>
    <row r="117" spans="1:38" s="115" customFormat="1" x14ac:dyDescent="0.3">
      <c r="A117" s="176" t="s">
        <v>304</v>
      </c>
      <c r="B117" s="189" t="s">
        <v>305</v>
      </c>
      <c r="C117" s="64"/>
      <c r="D117" s="65">
        <f>'[2]transportas ir kt.'!D63</f>
        <v>0</v>
      </c>
      <c r="E117" s="66">
        <f>'[2]transportas ir kt.'!E63</f>
        <v>0</v>
      </c>
      <c r="F117" s="66">
        <f>'[2]transportas ir kt.'!F63</f>
        <v>0</v>
      </c>
      <c r="G117" s="66"/>
      <c r="H117" s="66">
        <f t="shared" si="57"/>
        <v>0</v>
      </c>
      <c r="I117" s="96">
        <v>0</v>
      </c>
      <c r="J117" s="64">
        <f t="shared" si="52"/>
        <v>0</v>
      </c>
      <c r="K117" s="65">
        <f>'[2]transportas ir kt.'!K63</f>
        <v>0</v>
      </c>
      <c r="L117" s="66">
        <v>30</v>
      </c>
      <c r="M117" s="66">
        <f>'[2]transportas ir kt.'!M63</f>
        <v>0</v>
      </c>
      <c r="N117" s="66">
        <f>'[2]transportas ir kt.'!N63</f>
        <v>0</v>
      </c>
      <c r="O117" s="66">
        <f t="shared" si="53"/>
        <v>30</v>
      </c>
      <c r="P117" s="96">
        <v>30</v>
      </c>
      <c r="Q117" s="64">
        <f t="shared" si="32"/>
        <v>0</v>
      </c>
      <c r="R117" s="65">
        <f>'[2]transportas ir kt.'!R63</f>
        <v>0</v>
      </c>
      <c r="S117" s="66">
        <f>'[2]transportas ir kt.'!S63</f>
        <v>0</v>
      </c>
      <c r="T117" s="66">
        <f>'[2]transportas ir kt.'!T63</f>
        <v>0</v>
      </c>
      <c r="U117" s="66">
        <f>'[2]transportas ir kt.'!U63</f>
        <v>0</v>
      </c>
      <c r="V117" s="66">
        <f t="shared" si="55"/>
        <v>0</v>
      </c>
      <c r="W117" s="96"/>
      <c r="X117" s="64">
        <f t="shared" si="33"/>
        <v>0</v>
      </c>
      <c r="Y117" s="65"/>
      <c r="Z117" s="66"/>
      <c r="AA117" s="66"/>
      <c r="AB117" s="66">
        <v>0</v>
      </c>
      <c r="AC117" s="66">
        <f t="shared" si="54"/>
        <v>0</v>
      </c>
      <c r="AD117" s="96"/>
      <c r="AE117" s="64">
        <f t="shared" si="34"/>
        <v>0</v>
      </c>
      <c r="AF117" s="65"/>
      <c r="AG117" s="66"/>
      <c r="AH117" s="66"/>
      <c r="AI117" s="66"/>
      <c r="AJ117" s="66">
        <f t="shared" si="56"/>
        <v>0</v>
      </c>
      <c r="AK117" s="96"/>
      <c r="AL117" s="74">
        <f t="shared" si="27"/>
        <v>30</v>
      </c>
    </row>
    <row r="118" spans="1:38" x14ac:dyDescent="0.3">
      <c r="A118" s="87" t="s">
        <v>327</v>
      </c>
      <c r="B118" s="189" t="s">
        <v>324</v>
      </c>
      <c r="C118" s="71"/>
      <c r="D118" s="78"/>
      <c r="E118" s="66"/>
      <c r="F118" s="66"/>
      <c r="G118" s="66"/>
      <c r="H118" s="66">
        <f t="shared" si="57"/>
        <v>0</v>
      </c>
      <c r="I118" s="96"/>
      <c r="J118" s="64">
        <f t="shared" si="52"/>
        <v>0</v>
      </c>
      <c r="K118" s="65">
        <v>2</v>
      </c>
      <c r="L118" s="66">
        <v>2</v>
      </c>
      <c r="M118" s="66"/>
      <c r="N118" s="66"/>
      <c r="O118" s="66">
        <f t="shared" si="53"/>
        <v>4</v>
      </c>
      <c r="P118" s="96">
        <v>4</v>
      </c>
      <c r="Q118" s="64">
        <f t="shared" si="32"/>
        <v>0</v>
      </c>
      <c r="R118" s="65"/>
      <c r="S118" s="66"/>
      <c r="T118" s="66"/>
      <c r="U118" s="66"/>
      <c r="V118" s="66">
        <f t="shared" si="55"/>
        <v>0</v>
      </c>
      <c r="W118" s="96"/>
      <c r="X118" s="64">
        <f t="shared" si="33"/>
        <v>0</v>
      </c>
      <c r="Y118" s="65"/>
      <c r="Z118" s="66"/>
      <c r="AA118" s="66"/>
      <c r="AB118" s="66">
        <v>0</v>
      </c>
      <c r="AC118" s="66">
        <f t="shared" si="54"/>
        <v>0</v>
      </c>
      <c r="AD118" s="96"/>
      <c r="AE118" s="64">
        <f t="shared" si="34"/>
        <v>0</v>
      </c>
      <c r="AF118" s="65"/>
      <c r="AG118" s="66"/>
      <c r="AH118" s="66"/>
      <c r="AI118" s="66"/>
      <c r="AJ118" s="66">
        <f t="shared" si="56"/>
        <v>0</v>
      </c>
      <c r="AK118" s="96"/>
      <c r="AL118" s="74">
        <f t="shared" si="27"/>
        <v>4</v>
      </c>
    </row>
    <row r="119" spans="1:38" x14ac:dyDescent="0.3">
      <c r="A119" s="87" t="s">
        <v>328</v>
      </c>
      <c r="B119" s="189" t="s">
        <v>325</v>
      </c>
      <c r="C119" s="71"/>
      <c r="D119" s="78"/>
      <c r="E119" s="66"/>
      <c r="F119" s="66"/>
      <c r="G119" s="66">
        <v>0.76</v>
      </c>
      <c r="H119" s="66">
        <f t="shared" si="57"/>
        <v>0.76</v>
      </c>
      <c r="I119" s="96">
        <v>0.76</v>
      </c>
      <c r="J119" s="64">
        <f t="shared" si="52"/>
        <v>0</v>
      </c>
      <c r="K119" s="65"/>
      <c r="L119" s="66"/>
      <c r="M119" s="66">
        <v>1</v>
      </c>
      <c r="N119" s="66"/>
      <c r="O119" s="66">
        <f t="shared" si="53"/>
        <v>1</v>
      </c>
      <c r="P119" s="96">
        <v>1</v>
      </c>
      <c r="Q119" s="64">
        <f t="shared" si="32"/>
        <v>0</v>
      </c>
      <c r="R119" s="65"/>
      <c r="S119" s="66"/>
      <c r="T119" s="66"/>
      <c r="U119" s="66"/>
      <c r="V119" s="66">
        <f t="shared" si="55"/>
        <v>0</v>
      </c>
      <c r="W119" s="96"/>
      <c r="X119" s="64">
        <f t="shared" si="33"/>
        <v>0</v>
      </c>
      <c r="Y119" s="65"/>
      <c r="Z119" s="66"/>
      <c r="AA119" s="66"/>
      <c r="AB119" s="66"/>
      <c r="AC119" s="66">
        <f t="shared" si="54"/>
        <v>0</v>
      </c>
      <c r="AD119" s="96"/>
      <c r="AE119" s="64">
        <f t="shared" si="34"/>
        <v>0</v>
      </c>
      <c r="AF119" s="65"/>
      <c r="AG119" s="66"/>
      <c r="AH119" s="66"/>
      <c r="AI119" s="66"/>
      <c r="AJ119" s="66">
        <f t="shared" si="56"/>
        <v>0</v>
      </c>
      <c r="AK119" s="96"/>
      <c r="AL119" s="74">
        <f t="shared" si="27"/>
        <v>1.76</v>
      </c>
    </row>
    <row r="120" spans="1:38" x14ac:dyDescent="0.3">
      <c r="A120" s="87" t="s">
        <v>329</v>
      </c>
      <c r="B120" s="189" t="s">
        <v>331</v>
      </c>
      <c r="C120" s="71"/>
      <c r="D120" s="78"/>
      <c r="E120" s="66"/>
      <c r="F120" s="66"/>
      <c r="G120" s="66"/>
      <c r="H120" s="66">
        <f t="shared" si="57"/>
        <v>0</v>
      </c>
      <c r="I120" s="96"/>
      <c r="J120" s="64">
        <f t="shared" si="52"/>
        <v>0</v>
      </c>
      <c r="K120" s="65">
        <v>3</v>
      </c>
      <c r="L120" s="66"/>
      <c r="M120" s="66"/>
      <c r="N120" s="66"/>
      <c r="O120" s="66">
        <f t="shared" si="53"/>
        <v>3</v>
      </c>
      <c r="P120" s="96">
        <v>3</v>
      </c>
      <c r="Q120" s="64">
        <f t="shared" si="32"/>
        <v>0</v>
      </c>
      <c r="R120" s="65"/>
      <c r="S120" s="66"/>
      <c r="T120" s="66"/>
      <c r="U120" s="66"/>
      <c r="V120" s="66">
        <f t="shared" si="55"/>
        <v>0</v>
      </c>
      <c r="W120" s="96"/>
      <c r="X120" s="64">
        <f t="shared" si="33"/>
        <v>0</v>
      </c>
      <c r="Y120" s="65"/>
      <c r="Z120" s="66"/>
      <c r="AA120" s="66"/>
      <c r="AB120" s="66"/>
      <c r="AC120" s="66">
        <f t="shared" si="54"/>
        <v>0</v>
      </c>
      <c r="AD120" s="96"/>
      <c r="AE120" s="64">
        <f t="shared" si="34"/>
        <v>0</v>
      </c>
      <c r="AF120" s="65"/>
      <c r="AG120" s="66"/>
      <c r="AH120" s="66"/>
      <c r="AI120" s="66"/>
      <c r="AJ120" s="66">
        <f t="shared" si="56"/>
        <v>0</v>
      </c>
      <c r="AK120" s="96"/>
      <c r="AL120" s="74">
        <f t="shared" si="27"/>
        <v>3</v>
      </c>
    </row>
    <row r="121" spans="1:38" x14ac:dyDescent="0.3">
      <c r="A121" s="87" t="s">
        <v>330</v>
      </c>
      <c r="B121" s="189" t="s">
        <v>326</v>
      </c>
      <c r="C121" s="71"/>
      <c r="D121" s="78"/>
      <c r="E121" s="66"/>
      <c r="F121" s="66"/>
      <c r="G121" s="66"/>
      <c r="H121" s="66">
        <f t="shared" ref="H121" si="58">SUM(D121:G121)</f>
        <v>0</v>
      </c>
      <c r="I121" s="96"/>
      <c r="J121" s="64">
        <f t="shared" ref="J121" si="59">C121+H121-I121</f>
        <v>0</v>
      </c>
      <c r="K121" s="245">
        <v>4</v>
      </c>
      <c r="L121" s="259"/>
      <c r="M121" s="259"/>
      <c r="N121" s="259"/>
      <c r="O121" s="259">
        <f t="shared" ref="O121" si="60">SUM(K121:N121)</f>
        <v>4</v>
      </c>
      <c r="P121" s="275">
        <v>4</v>
      </c>
      <c r="Q121" s="276">
        <f t="shared" ref="Q121" si="61">J121+O121-P121</f>
        <v>0</v>
      </c>
      <c r="R121" s="245"/>
      <c r="S121" s="259">
        <v>4</v>
      </c>
      <c r="T121" s="259">
        <v>4</v>
      </c>
      <c r="U121" s="259"/>
      <c r="V121" s="259">
        <f t="shared" si="55"/>
        <v>8</v>
      </c>
      <c r="W121" s="275">
        <v>8</v>
      </c>
      <c r="X121" s="276">
        <f t="shared" ref="X121" si="62">Q121+V121-W121</f>
        <v>0</v>
      </c>
      <c r="Y121" s="245"/>
      <c r="Z121" s="259">
        <v>4</v>
      </c>
      <c r="AA121" s="259">
        <v>4</v>
      </c>
      <c r="AB121" s="259"/>
      <c r="AC121" s="259">
        <f t="shared" si="54"/>
        <v>8</v>
      </c>
      <c r="AD121" s="275">
        <v>8</v>
      </c>
      <c r="AE121" s="276">
        <f t="shared" ref="AE121" si="63">X121+AC121-AD121</f>
        <v>0</v>
      </c>
      <c r="AF121" s="245"/>
      <c r="AG121" s="259">
        <v>4</v>
      </c>
      <c r="AH121" s="259">
        <v>4</v>
      </c>
      <c r="AI121" s="259"/>
      <c r="AJ121" s="259">
        <f t="shared" ref="AJ121:AJ125" si="64">SUM(AF121:AI121)</f>
        <v>8</v>
      </c>
      <c r="AK121" s="275">
        <v>8</v>
      </c>
      <c r="AL121" s="277">
        <f t="shared" ref="AL121:AL125" si="65">H121+O121+V121+AC121+AJ121</f>
        <v>28</v>
      </c>
    </row>
    <row r="122" spans="1:38" ht="27.6" x14ac:dyDescent="0.3">
      <c r="A122" s="267" t="s">
        <v>366</v>
      </c>
      <c r="B122" s="268" t="s">
        <v>367</v>
      </c>
      <c r="C122" s="269"/>
      <c r="D122" s="270"/>
      <c r="E122" s="271"/>
      <c r="F122" s="271"/>
      <c r="G122" s="271"/>
      <c r="H122" s="271"/>
      <c r="I122" s="272"/>
      <c r="J122" s="273"/>
      <c r="K122" s="274"/>
      <c r="L122" s="271"/>
      <c r="M122" s="271"/>
      <c r="N122" s="271"/>
      <c r="O122" s="271"/>
      <c r="P122" s="272"/>
      <c r="Q122" s="273"/>
      <c r="R122" s="274"/>
      <c r="S122" s="271"/>
      <c r="T122" s="271">
        <v>75</v>
      </c>
      <c r="U122" s="271"/>
      <c r="V122" s="259">
        <f t="shared" si="55"/>
        <v>75</v>
      </c>
      <c r="W122" s="272">
        <v>75</v>
      </c>
      <c r="X122" s="273"/>
      <c r="Y122" s="274"/>
      <c r="Z122" s="271"/>
      <c r="AA122" s="271">
        <v>75</v>
      </c>
      <c r="AB122" s="271"/>
      <c r="AC122" s="259">
        <f t="shared" si="54"/>
        <v>75</v>
      </c>
      <c r="AD122" s="272">
        <v>75</v>
      </c>
      <c r="AE122" s="273"/>
      <c r="AF122" s="274"/>
      <c r="AG122" s="271"/>
      <c r="AH122" s="271"/>
      <c r="AI122" s="271"/>
      <c r="AJ122" s="259">
        <f t="shared" si="64"/>
        <v>0</v>
      </c>
      <c r="AK122" s="272"/>
      <c r="AL122" s="277">
        <f t="shared" si="65"/>
        <v>150</v>
      </c>
    </row>
    <row r="123" spans="1:38" ht="27.6" x14ac:dyDescent="0.3">
      <c r="A123" s="267" t="s">
        <v>368</v>
      </c>
      <c r="B123" s="287" t="s">
        <v>370</v>
      </c>
      <c r="C123" s="261"/>
      <c r="D123" s="262"/>
      <c r="E123" s="263"/>
      <c r="F123" s="263"/>
      <c r="G123" s="263"/>
      <c r="H123" s="263"/>
      <c r="I123" s="264"/>
      <c r="J123" s="265"/>
      <c r="K123" s="266"/>
      <c r="L123" s="263"/>
      <c r="M123" s="263"/>
      <c r="N123" s="263"/>
      <c r="O123" s="263"/>
      <c r="P123" s="264"/>
      <c r="Q123" s="265"/>
      <c r="R123" s="266"/>
      <c r="S123" s="263"/>
      <c r="T123" s="263"/>
      <c r="U123" s="263"/>
      <c r="V123" s="259">
        <f t="shared" si="55"/>
        <v>0</v>
      </c>
      <c r="W123" s="264"/>
      <c r="X123" s="265"/>
      <c r="Y123" s="266"/>
      <c r="Z123" s="263"/>
      <c r="AA123" s="263"/>
      <c r="AB123" s="263"/>
      <c r="AC123" s="259">
        <f t="shared" si="54"/>
        <v>0</v>
      </c>
      <c r="AD123" s="264"/>
      <c r="AE123" s="265"/>
      <c r="AF123" s="266"/>
      <c r="AG123" s="263"/>
      <c r="AH123" s="263"/>
      <c r="AI123" s="288">
        <v>550</v>
      </c>
      <c r="AJ123" s="259">
        <f t="shared" si="64"/>
        <v>550</v>
      </c>
      <c r="AK123" s="264">
        <v>550</v>
      </c>
      <c r="AL123" s="277">
        <f t="shared" si="65"/>
        <v>550</v>
      </c>
    </row>
    <row r="124" spans="1:38" x14ac:dyDescent="0.3">
      <c r="A124" s="267" t="s">
        <v>369</v>
      </c>
      <c r="B124" s="287" t="s">
        <v>373</v>
      </c>
      <c r="C124" s="261"/>
      <c r="D124" s="262"/>
      <c r="E124" s="263"/>
      <c r="F124" s="263"/>
      <c r="G124" s="263"/>
      <c r="H124" s="263"/>
      <c r="I124" s="264"/>
      <c r="J124" s="265"/>
      <c r="K124" s="266"/>
      <c r="L124" s="263"/>
      <c r="M124" s="263"/>
      <c r="N124" s="263"/>
      <c r="O124" s="263"/>
      <c r="P124" s="264"/>
      <c r="Q124" s="265"/>
      <c r="R124" s="266"/>
      <c r="S124" s="263"/>
      <c r="T124" s="263">
        <v>30</v>
      </c>
      <c r="U124" s="263"/>
      <c r="V124" s="259">
        <f t="shared" si="55"/>
        <v>30</v>
      </c>
      <c r="W124" s="264">
        <v>30</v>
      </c>
      <c r="X124" s="265"/>
      <c r="Y124" s="266"/>
      <c r="Z124" s="263"/>
      <c r="AA124" s="263">
        <v>30</v>
      </c>
      <c r="AB124" s="263"/>
      <c r="AC124" s="259">
        <f t="shared" si="54"/>
        <v>30</v>
      </c>
      <c r="AD124" s="264">
        <v>30</v>
      </c>
      <c r="AE124" s="265"/>
      <c r="AF124" s="266"/>
      <c r="AG124" s="263"/>
      <c r="AH124" s="263">
        <v>30</v>
      </c>
      <c r="AI124" s="288"/>
      <c r="AJ124" s="259">
        <f t="shared" si="64"/>
        <v>30</v>
      </c>
      <c r="AK124" s="264">
        <v>30</v>
      </c>
      <c r="AL124" s="277">
        <f t="shared" si="65"/>
        <v>90</v>
      </c>
    </row>
    <row r="125" spans="1:38" ht="15" thickBot="1" x14ac:dyDescent="0.35">
      <c r="A125" s="267" t="s">
        <v>372</v>
      </c>
      <c r="B125" s="191" t="s">
        <v>371</v>
      </c>
      <c r="C125" s="219"/>
      <c r="D125" s="220"/>
      <c r="E125" s="101"/>
      <c r="F125" s="101"/>
      <c r="G125" s="101"/>
      <c r="H125" s="101"/>
      <c r="I125" s="102"/>
      <c r="J125" s="99"/>
      <c r="K125" s="100"/>
      <c r="L125" s="101"/>
      <c r="M125" s="101"/>
      <c r="N125" s="101"/>
      <c r="O125" s="101"/>
      <c r="P125" s="102"/>
      <c r="Q125" s="99"/>
      <c r="R125" s="100"/>
      <c r="S125" s="101"/>
      <c r="T125" s="101"/>
      <c r="U125" s="101"/>
      <c r="V125" s="259">
        <f t="shared" si="55"/>
        <v>0</v>
      </c>
      <c r="W125" s="102"/>
      <c r="X125" s="99"/>
      <c r="Y125" s="100"/>
      <c r="Z125" s="101"/>
      <c r="AA125" s="101"/>
      <c r="AB125" s="101"/>
      <c r="AC125" s="259">
        <f t="shared" si="54"/>
        <v>0</v>
      </c>
      <c r="AD125" s="102"/>
      <c r="AE125" s="99"/>
      <c r="AF125" s="100"/>
      <c r="AG125" s="101"/>
      <c r="AH125" s="101"/>
      <c r="AI125" s="289">
        <v>32.299999999999997</v>
      </c>
      <c r="AJ125" s="259">
        <f t="shared" si="64"/>
        <v>32.299999999999997</v>
      </c>
      <c r="AK125" s="102">
        <v>32.299999999999997</v>
      </c>
      <c r="AL125" s="277">
        <f t="shared" si="65"/>
        <v>32.299999999999997</v>
      </c>
    </row>
  </sheetData>
  <mergeCells count="14">
    <mergeCell ref="N2:W2"/>
    <mergeCell ref="A5:U5"/>
    <mergeCell ref="A8:A9"/>
    <mergeCell ref="C8:C9"/>
    <mergeCell ref="D8:I8"/>
    <mergeCell ref="J8:J9"/>
    <mergeCell ref="K8:P8"/>
    <mergeCell ref="Q8:Q9"/>
    <mergeCell ref="R8:W8"/>
    <mergeCell ref="X8:X9"/>
    <mergeCell ref="Y8:AD8"/>
    <mergeCell ref="AE8:AE9"/>
    <mergeCell ref="AF8:AK8"/>
    <mergeCell ref="AL8:AL9"/>
  </mergeCells>
  <phoneticPr fontId="13" type="noConversion"/>
  <conditionalFormatting sqref="B15:B17 B73 B84:B90">
    <cfRule type="cellIs" dxfId="13" priority="9" operator="equal">
      <formula>0</formula>
    </cfRule>
  </conditionalFormatting>
  <conditionalFormatting sqref="B21">
    <cfRule type="cellIs" dxfId="12" priority="3" operator="equal">
      <formula>0</formula>
    </cfRule>
  </conditionalFormatting>
  <conditionalFormatting sqref="B38:B40">
    <cfRule type="cellIs" dxfId="11" priority="8" operator="equal">
      <formula>0</formula>
    </cfRule>
  </conditionalFormatting>
  <conditionalFormatting sqref="B42:B45">
    <cfRule type="cellIs" dxfId="10" priority="5" operator="equal">
      <formula>0</formula>
    </cfRule>
  </conditionalFormatting>
  <conditionalFormatting sqref="B53">
    <cfRule type="cellIs" dxfId="9" priority="1" operator="equal">
      <formula>0</formula>
    </cfRule>
  </conditionalFormatting>
  <conditionalFormatting sqref="B93">
    <cfRule type="cellIs" dxfId="8" priority="2" operator="equal">
      <formula>0</formula>
    </cfRule>
  </conditionalFormatting>
  <conditionalFormatting sqref="B117:B125">
    <cfRule type="cellIs" dxfId="7" priority="7" operator="equal">
      <formula>0</formula>
    </cfRule>
  </conditionalFormatting>
  <pageMargins left="0.70866141732283472" right="0.70866141732283472" top="0.74803149606299213" bottom="0.74803149606299213" header="0.31496062992125984" footer="0.31496062992125984"/>
  <pageSetup paperSize="8" scale="45" fitToHeight="0" orientation="landscape" r:id="rId1"/>
  <headerFooter>
    <oddFooter>&amp;C&amp;P</oddFooter>
  </headerFooter>
  <rowBreaks count="2" manualBreakCount="2">
    <brk id="53" max="16383" man="1"/>
    <brk id="93" max="16383" man="1"/>
  </row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66A318-B9C5-4E89-96AC-78C152C0551F}">
  <sheetPr>
    <pageSetUpPr fitToPage="1"/>
  </sheetPr>
  <dimension ref="A2:AP125"/>
  <sheetViews>
    <sheetView showGridLines="0" showZeros="0" tabSelected="1" zoomScaleNormal="100" workbookViewId="0">
      <pane xSplit="2" ySplit="9" topLeftCell="Y10" activePane="bottomRight" state="frozen"/>
      <selection pane="topRight" activeCell="C1" sqref="C1"/>
      <selection pane="bottomLeft" activeCell="A7" sqref="A7"/>
      <selection pane="bottomRight" activeCell="AA13" sqref="AA13"/>
    </sheetView>
  </sheetViews>
  <sheetFormatPr defaultRowHeight="14.4" outlineLevelCol="1" x14ac:dyDescent="0.3"/>
  <cols>
    <col min="2" max="2" width="51.6640625" customWidth="1"/>
    <col min="3" max="3" width="11.5546875" customWidth="1" outlineLevel="1"/>
    <col min="4" max="6" width="9.5546875" customWidth="1" outlineLevel="1"/>
    <col min="7" max="7" width="9.33203125" customWidth="1" outlineLevel="1"/>
    <col min="8" max="9" width="9.5546875" customWidth="1" outlineLevel="1"/>
    <col min="10" max="10" width="10.109375" customWidth="1" outlineLevel="1"/>
    <col min="11" max="14" width="9.33203125" customWidth="1" outlineLevel="1"/>
    <col min="15" max="16" width="9.5546875" customWidth="1" outlineLevel="1"/>
    <col min="17" max="17" width="10.109375" customWidth="1"/>
    <col min="18" max="29" width="9.33203125" customWidth="1"/>
    <col min="30" max="30" width="11.5546875" customWidth="1"/>
    <col min="31" max="36" width="9.33203125" customWidth="1"/>
    <col min="37" max="37" width="10" customWidth="1"/>
    <col min="38" max="38" width="11.33203125" customWidth="1"/>
  </cols>
  <sheetData>
    <row r="2" spans="1:42" ht="14.4" customHeight="1" x14ac:dyDescent="0.3">
      <c r="N2" s="316" t="s">
        <v>377</v>
      </c>
      <c r="O2" s="316"/>
      <c r="P2" s="316"/>
      <c r="Q2" s="316"/>
      <c r="R2" s="316"/>
      <c r="S2" s="316"/>
      <c r="T2" s="316"/>
      <c r="U2" s="316"/>
      <c r="V2" s="316"/>
      <c r="W2" s="316"/>
    </row>
    <row r="3" spans="1:42" ht="15.6" x14ac:dyDescent="0.3">
      <c r="P3" s="1" t="s">
        <v>378</v>
      </c>
    </row>
    <row r="4" spans="1:42" ht="15.6" x14ac:dyDescent="0.3">
      <c r="P4" s="1" t="s">
        <v>312</v>
      </c>
    </row>
    <row r="5" spans="1:42" x14ac:dyDescent="0.3">
      <c r="A5" s="315" t="s">
        <v>339</v>
      </c>
      <c r="B5" s="315"/>
      <c r="C5" s="315"/>
      <c r="D5" s="315"/>
      <c r="E5" s="315"/>
      <c r="F5" s="315"/>
      <c r="G5" s="315"/>
      <c r="H5" s="315"/>
      <c r="I5" s="315"/>
      <c r="J5" s="315"/>
      <c r="K5" s="315"/>
      <c r="L5" s="315"/>
      <c r="M5" s="315"/>
      <c r="N5" s="315"/>
      <c r="O5" s="315"/>
      <c r="P5" s="315"/>
      <c r="Q5" s="315"/>
      <c r="R5" s="315"/>
      <c r="S5" s="315"/>
      <c r="T5" s="315"/>
      <c r="U5" s="315"/>
      <c r="V5" s="3"/>
      <c r="W5" s="3"/>
      <c r="X5" s="3"/>
      <c r="Y5" s="3"/>
      <c r="Z5" s="3"/>
      <c r="AA5" s="3"/>
      <c r="AB5" s="3"/>
      <c r="AC5" s="3"/>
      <c r="AD5" s="3"/>
      <c r="AE5" s="3"/>
      <c r="AF5" s="3"/>
      <c r="AG5" s="3"/>
      <c r="AH5" s="3"/>
      <c r="AI5" s="3"/>
      <c r="AJ5" s="3"/>
      <c r="AK5" s="3"/>
      <c r="AL5" s="407">
        <f>AL10-AL54</f>
        <v>-2.999999998792191E-3</v>
      </c>
    </row>
    <row r="6" spans="1:42" ht="15" thickBot="1" x14ac:dyDescent="0.35">
      <c r="A6" s="2"/>
      <c r="B6" s="2"/>
      <c r="C6" s="2"/>
      <c r="D6" s="2"/>
      <c r="E6" s="2"/>
      <c r="F6" s="2"/>
      <c r="G6" s="2"/>
      <c r="H6" s="221">
        <f>H10-H54</f>
        <v>0</v>
      </c>
      <c r="I6" s="2"/>
      <c r="J6" s="2"/>
      <c r="K6" s="2"/>
      <c r="L6" s="2"/>
      <c r="M6" s="2"/>
      <c r="N6" s="2"/>
      <c r="O6" s="2"/>
      <c r="P6" s="2"/>
      <c r="Q6" s="2"/>
      <c r="R6" s="2"/>
      <c r="S6" s="2"/>
      <c r="T6" s="2"/>
      <c r="U6" s="2"/>
      <c r="V6" s="3"/>
      <c r="W6" s="3"/>
      <c r="X6" s="3"/>
      <c r="Y6" s="3"/>
      <c r="Z6" s="3"/>
      <c r="AA6" s="3"/>
      <c r="AB6" s="3"/>
      <c r="AC6" s="3"/>
      <c r="AD6" s="3"/>
      <c r="AE6" s="3"/>
      <c r="AF6" s="3"/>
      <c r="AG6" s="3"/>
      <c r="AH6" s="3"/>
      <c r="AI6" s="3"/>
      <c r="AJ6" s="3"/>
      <c r="AK6" s="3"/>
      <c r="AL6" s="3"/>
    </row>
    <row r="7" spans="1:42" ht="15" hidden="1" customHeight="1" thickBot="1" x14ac:dyDescent="0.35">
      <c r="A7" s="3"/>
      <c r="B7" s="3"/>
      <c r="C7" s="3"/>
      <c r="D7" s="4">
        <f>D10-D54</f>
        <v>0</v>
      </c>
      <c r="E7" s="4">
        <f>E10-E54</f>
        <v>0</v>
      </c>
      <c r="F7" s="4">
        <f>F10-F54</f>
        <v>0</v>
      </c>
      <c r="G7" s="4">
        <f>G10-G54</f>
        <v>0</v>
      </c>
      <c r="H7" s="4">
        <f>H10-H54</f>
        <v>0</v>
      </c>
      <c r="I7" s="4"/>
      <c r="J7" s="4"/>
      <c r="K7" s="4"/>
      <c r="L7" s="4"/>
      <c r="M7" s="4"/>
      <c r="N7" s="4"/>
      <c r="O7" s="4">
        <f>O10-O54</f>
        <v>0</v>
      </c>
      <c r="P7" s="4"/>
      <c r="Q7" s="4">
        <f t="shared" ref="Q7:V7" si="0">Q10-Q54</f>
        <v>0</v>
      </c>
      <c r="R7" s="4">
        <f t="shared" si="0"/>
        <v>10.530000000000001</v>
      </c>
      <c r="S7" s="4">
        <f t="shared" si="0"/>
        <v>25.907000000000011</v>
      </c>
      <c r="T7" s="4">
        <f t="shared" si="0"/>
        <v>-42.469999999999914</v>
      </c>
      <c r="U7" s="4">
        <f t="shared" si="0"/>
        <v>6.0299999999999727</v>
      </c>
      <c r="V7" s="4">
        <f t="shared" si="0"/>
        <v>-2.9999999997016857E-3</v>
      </c>
      <c r="W7" s="4"/>
      <c r="X7" s="4">
        <f t="shared" ref="X7:AC7" si="1">X10-X54</f>
        <v>0</v>
      </c>
      <c r="Y7" s="4">
        <f t="shared" si="1"/>
        <v>78.37</v>
      </c>
      <c r="Z7" s="4">
        <f t="shared" si="1"/>
        <v>2.2700000000000102</v>
      </c>
      <c r="AA7" s="4">
        <f t="shared" si="1"/>
        <v>-108.72999999999996</v>
      </c>
      <c r="AB7" s="4">
        <f t="shared" si="1"/>
        <v>28.089999999999975</v>
      </c>
      <c r="AC7" s="4">
        <f t="shared" si="1"/>
        <v>0</v>
      </c>
      <c r="AD7" s="4"/>
      <c r="AE7" s="4">
        <f t="shared" ref="AE7:AJ7" si="2">AE10-AE54</f>
        <v>-272</v>
      </c>
      <c r="AF7" s="4">
        <f t="shared" si="2"/>
        <v>98.12</v>
      </c>
      <c r="AG7" s="4">
        <f t="shared" si="2"/>
        <v>78.72</v>
      </c>
      <c r="AH7" s="4">
        <f t="shared" si="2"/>
        <v>-1060.48</v>
      </c>
      <c r="AI7" s="4">
        <f t="shared" si="2"/>
        <v>-110.05999999999995</v>
      </c>
      <c r="AJ7" s="4">
        <f t="shared" si="2"/>
        <v>0</v>
      </c>
      <c r="AK7" s="4"/>
      <c r="AL7" s="5">
        <f>AL10-AL54</f>
        <v>-2.999999998792191E-3</v>
      </c>
    </row>
    <row r="8" spans="1:42" ht="29.25" customHeight="1" thickBot="1" x14ac:dyDescent="0.35">
      <c r="A8" s="306" t="s">
        <v>1</v>
      </c>
      <c r="B8" s="6" t="s">
        <v>2</v>
      </c>
      <c r="C8" s="308" t="s">
        <v>3</v>
      </c>
      <c r="D8" s="310" t="s">
        <v>4</v>
      </c>
      <c r="E8" s="311"/>
      <c r="F8" s="311"/>
      <c r="G8" s="311"/>
      <c r="H8" s="311"/>
      <c r="I8" s="311"/>
      <c r="J8" s="308" t="s">
        <v>5</v>
      </c>
      <c r="K8" s="312" t="s">
        <v>6</v>
      </c>
      <c r="L8" s="313"/>
      <c r="M8" s="313"/>
      <c r="N8" s="313"/>
      <c r="O8" s="313"/>
      <c r="P8" s="314"/>
      <c r="Q8" s="308" t="s">
        <v>7</v>
      </c>
      <c r="R8" s="312" t="s">
        <v>8</v>
      </c>
      <c r="S8" s="313"/>
      <c r="T8" s="313"/>
      <c r="U8" s="313"/>
      <c r="V8" s="313"/>
      <c r="W8" s="314"/>
      <c r="X8" s="308" t="s">
        <v>9</v>
      </c>
      <c r="Y8" s="313" t="s">
        <v>10</v>
      </c>
      <c r="Z8" s="313"/>
      <c r="AA8" s="313"/>
      <c r="AB8" s="313"/>
      <c r="AC8" s="313"/>
      <c r="AD8" s="314"/>
      <c r="AE8" s="308" t="s">
        <v>11</v>
      </c>
      <c r="AF8" s="312" t="s">
        <v>12</v>
      </c>
      <c r="AG8" s="313"/>
      <c r="AH8" s="313"/>
      <c r="AI8" s="313"/>
      <c r="AJ8" s="313"/>
      <c r="AK8" s="314"/>
      <c r="AL8" s="302" t="s">
        <v>13</v>
      </c>
    </row>
    <row r="9" spans="1:42" ht="41.4" thickBot="1" x14ac:dyDescent="0.35">
      <c r="A9" s="307"/>
      <c r="B9" s="7" t="s">
        <v>14</v>
      </c>
      <c r="C9" s="309"/>
      <c r="D9" s="8" t="s">
        <v>15</v>
      </c>
      <c r="E9" s="9" t="s">
        <v>16</v>
      </c>
      <c r="F9" s="9" t="s">
        <v>17</v>
      </c>
      <c r="G9" s="9" t="s">
        <v>18</v>
      </c>
      <c r="H9" s="9" t="s">
        <v>19</v>
      </c>
      <c r="I9" s="10" t="s">
        <v>20</v>
      </c>
      <c r="J9" s="309"/>
      <c r="K9" s="11" t="s">
        <v>15</v>
      </c>
      <c r="L9" s="12" t="s">
        <v>16</v>
      </c>
      <c r="M9" s="12" t="s">
        <v>17</v>
      </c>
      <c r="N9" s="12" t="s">
        <v>18</v>
      </c>
      <c r="O9" s="12" t="s">
        <v>19</v>
      </c>
      <c r="P9" s="13" t="s">
        <v>20</v>
      </c>
      <c r="Q9" s="309"/>
      <c r="R9" s="14" t="s">
        <v>15</v>
      </c>
      <c r="S9" s="9" t="s">
        <v>16</v>
      </c>
      <c r="T9" s="9" t="s">
        <v>17</v>
      </c>
      <c r="U9" s="9" t="s">
        <v>18</v>
      </c>
      <c r="V9" s="9" t="s">
        <v>19</v>
      </c>
      <c r="W9" s="15" t="s">
        <v>20</v>
      </c>
      <c r="X9" s="309"/>
      <c r="Y9" s="11" t="s">
        <v>15</v>
      </c>
      <c r="Z9" s="12" t="s">
        <v>16</v>
      </c>
      <c r="AA9" s="12" t="s">
        <v>17</v>
      </c>
      <c r="AB9" s="12" t="s">
        <v>18</v>
      </c>
      <c r="AC9" s="12" t="s">
        <v>19</v>
      </c>
      <c r="AD9" s="13" t="s">
        <v>20</v>
      </c>
      <c r="AE9" s="309"/>
      <c r="AF9" s="8" t="s">
        <v>15</v>
      </c>
      <c r="AG9" s="9" t="s">
        <v>16</v>
      </c>
      <c r="AH9" s="9" t="s">
        <v>17</v>
      </c>
      <c r="AI9" s="9" t="s">
        <v>18</v>
      </c>
      <c r="AJ9" s="9" t="s">
        <v>19</v>
      </c>
      <c r="AK9" s="10" t="s">
        <v>20</v>
      </c>
      <c r="AL9" s="303"/>
      <c r="AN9" s="16"/>
    </row>
    <row r="10" spans="1:42" ht="15.75" customHeight="1" x14ac:dyDescent="0.3">
      <c r="A10" s="317" t="s">
        <v>21</v>
      </c>
      <c r="B10" s="318" t="s">
        <v>22</v>
      </c>
      <c r="C10" s="319">
        <f t="shared" ref="C10:AL10" si="3">C11+C12+C26+C46+C52</f>
        <v>1575.19</v>
      </c>
      <c r="D10" s="320">
        <f t="shared" si="3"/>
        <v>1552.4587050000002</v>
      </c>
      <c r="E10" s="321">
        <f t="shared" si="3"/>
        <v>1018.4787050000001</v>
      </c>
      <c r="F10" s="321">
        <f t="shared" si="3"/>
        <v>1064.0687049999999</v>
      </c>
      <c r="G10" s="321">
        <f t="shared" si="3"/>
        <v>251.11870500000003</v>
      </c>
      <c r="H10" s="322">
        <f t="shared" si="3"/>
        <v>3886.12482</v>
      </c>
      <c r="I10" s="323">
        <f t="shared" si="3"/>
        <v>0</v>
      </c>
      <c r="J10" s="319">
        <f t="shared" si="3"/>
        <v>0</v>
      </c>
      <c r="K10" s="320">
        <f t="shared" si="3"/>
        <v>402.89</v>
      </c>
      <c r="L10" s="321">
        <f t="shared" si="3"/>
        <v>273.75</v>
      </c>
      <c r="M10" s="321">
        <f t="shared" si="3"/>
        <v>706.53</v>
      </c>
      <c r="N10" s="321">
        <f t="shared" si="3"/>
        <v>167.82</v>
      </c>
      <c r="O10" s="321">
        <f t="shared" si="3"/>
        <v>1550.9899999999998</v>
      </c>
      <c r="P10" s="323">
        <f t="shared" si="3"/>
        <v>0</v>
      </c>
      <c r="Q10" s="319">
        <f t="shared" si="3"/>
        <v>0</v>
      </c>
      <c r="R10" s="319">
        <f t="shared" si="3"/>
        <v>177.19</v>
      </c>
      <c r="S10" s="319">
        <f t="shared" si="3"/>
        <v>252.64</v>
      </c>
      <c r="T10" s="319">
        <f t="shared" si="3"/>
        <v>791.62000000000012</v>
      </c>
      <c r="U10" s="319">
        <f t="shared" si="3"/>
        <v>748.78</v>
      </c>
      <c r="V10" s="319">
        <f t="shared" si="3"/>
        <v>1970.2300000000002</v>
      </c>
      <c r="W10" s="319">
        <f t="shared" si="3"/>
        <v>0</v>
      </c>
      <c r="X10" s="319">
        <f t="shared" si="3"/>
        <v>0</v>
      </c>
      <c r="Y10" s="320">
        <f t="shared" si="3"/>
        <v>182.59</v>
      </c>
      <c r="Z10" s="321">
        <f t="shared" si="3"/>
        <v>182.59</v>
      </c>
      <c r="AA10" s="321">
        <f t="shared" si="3"/>
        <v>277.59000000000003</v>
      </c>
      <c r="AB10" s="321">
        <f t="shared" si="3"/>
        <v>474.93</v>
      </c>
      <c r="AC10" s="321">
        <f t="shared" si="3"/>
        <v>1117.7</v>
      </c>
      <c r="AD10" s="323">
        <f t="shared" si="3"/>
        <v>0</v>
      </c>
      <c r="AE10" s="319">
        <f t="shared" si="3"/>
        <v>0</v>
      </c>
      <c r="AF10" s="319">
        <f t="shared" si="3"/>
        <v>244.58</v>
      </c>
      <c r="AG10" s="319">
        <f t="shared" si="3"/>
        <v>244.58</v>
      </c>
      <c r="AH10" s="319">
        <f t="shared" si="3"/>
        <v>2708.7799999999997</v>
      </c>
      <c r="AI10" s="319">
        <f t="shared" si="3"/>
        <v>794.59</v>
      </c>
      <c r="AJ10" s="319">
        <f t="shared" si="3"/>
        <v>4986.2299999999996</v>
      </c>
      <c r="AK10" s="319">
        <f t="shared" si="3"/>
        <v>0</v>
      </c>
      <c r="AL10" s="319">
        <f t="shared" si="3"/>
        <v>13511.274820000001</v>
      </c>
      <c r="AM10" s="16"/>
      <c r="AN10" s="16"/>
      <c r="AP10" s="16"/>
    </row>
    <row r="11" spans="1:42" ht="15.75" customHeight="1" x14ac:dyDescent="0.3">
      <c r="A11" s="324" t="s">
        <v>23</v>
      </c>
      <c r="B11" s="325" t="s">
        <v>374</v>
      </c>
      <c r="C11" s="326"/>
      <c r="D11" s="327">
        <f>D54-D46-D26-D12</f>
        <v>80.729705000000195</v>
      </c>
      <c r="E11" s="327">
        <f>E54-E46-E26-E12</f>
        <v>131.93870500000008</v>
      </c>
      <c r="F11" s="327">
        <f>F54-F46-F26-F12</f>
        <v>103.11870499999986</v>
      </c>
      <c r="G11" s="327">
        <f>G54-G46-G26-G12</f>
        <v>209.64870500000004</v>
      </c>
      <c r="H11" s="322">
        <f>SUM(D11:G11)</f>
        <v>525.43582000000015</v>
      </c>
      <c r="I11" s="328"/>
      <c r="J11" s="326"/>
      <c r="K11" s="327">
        <v>142.25</v>
      </c>
      <c r="L11" s="327">
        <v>142.25</v>
      </c>
      <c r="M11" s="327">
        <v>142.25</v>
      </c>
      <c r="N11" s="327">
        <v>167.82</v>
      </c>
      <c r="O11" s="322">
        <f>SUM(K11:N11)</f>
        <v>594.56999999999994</v>
      </c>
      <c r="P11" s="328"/>
      <c r="Q11" s="326"/>
      <c r="R11" s="329">
        <v>177.19</v>
      </c>
      <c r="S11" s="329">
        <v>214.53</v>
      </c>
      <c r="T11" s="329">
        <v>227.19</v>
      </c>
      <c r="U11" s="329">
        <v>226.68</v>
      </c>
      <c r="V11" s="322">
        <f>SUM(R11:U11)</f>
        <v>845.59000000000015</v>
      </c>
      <c r="W11" s="330"/>
      <c r="X11" s="326"/>
      <c r="Y11" s="327">
        <v>182.59</v>
      </c>
      <c r="Z11" s="327">
        <v>182.59</v>
      </c>
      <c r="AA11" s="327">
        <v>182.59</v>
      </c>
      <c r="AB11" s="322">
        <v>230.13</v>
      </c>
      <c r="AC11" s="322">
        <f>SUM(Y11:AB11)</f>
        <v>777.9</v>
      </c>
      <c r="AD11" s="328"/>
      <c r="AE11" s="326"/>
      <c r="AF11" s="327">
        <v>244.58</v>
      </c>
      <c r="AG11" s="327">
        <v>244.58</v>
      </c>
      <c r="AH11" s="327">
        <v>244.58</v>
      </c>
      <c r="AI11" s="327">
        <v>244.59</v>
      </c>
      <c r="AJ11" s="322">
        <f>SUM(AF11:AI11)</f>
        <v>978.33</v>
      </c>
      <c r="AK11" s="328"/>
      <c r="AL11" s="326">
        <f>H11+O11+V11+AC11+AJ11</f>
        <v>3721.82582</v>
      </c>
      <c r="AN11" s="16"/>
      <c r="AP11" s="16"/>
    </row>
    <row r="12" spans="1:42" ht="15.75" customHeight="1" x14ac:dyDescent="0.3">
      <c r="A12" s="324" t="s">
        <v>25</v>
      </c>
      <c r="B12" s="325" t="s">
        <v>26</v>
      </c>
      <c r="C12" s="326">
        <f>SUM(C13:C23)</f>
        <v>461.92</v>
      </c>
      <c r="D12" s="327">
        <f t="shared" ref="D12:AK12" si="4">SUM(D13:D23)</f>
        <v>616.26900000000001</v>
      </c>
      <c r="E12" s="322">
        <f t="shared" si="4"/>
        <v>369.07</v>
      </c>
      <c r="F12" s="322">
        <f t="shared" si="4"/>
        <v>390.49</v>
      </c>
      <c r="G12" s="322">
        <f t="shared" si="4"/>
        <v>0</v>
      </c>
      <c r="H12" s="322">
        <f t="shared" si="4"/>
        <v>1375.829</v>
      </c>
      <c r="I12" s="322">
        <f t="shared" si="4"/>
        <v>0</v>
      </c>
      <c r="J12" s="326">
        <f t="shared" si="4"/>
        <v>0</v>
      </c>
      <c r="K12" s="327">
        <f t="shared" si="4"/>
        <v>17.64</v>
      </c>
      <c r="L12" s="322">
        <f t="shared" si="4"/>
        <v>0</v>
      </c>
      <c r="M12" s="322">
        <f t="shared" si="4"/>
        <v>14.28</v>
      </c>
      <c r="N12" s="322">
        <f t="shared" si="4"/>
        <v>0</v>
      </c>
      <c r="O12" s="322">
        <f t="shared" si="4"/>
        <v>31.92</v>
      </c>
      <c r="P12" s="328">
        <f t="shared" si="4"/>
        <v>0</v>
      </c>
      <c r="Q12" s="326">
        <f t="shared" si="4"/>
        <v>0</v>
      </c>
      <c r="R12" s="331">
        <f t="shared" si="4"/>
        <v>0</v>
      </c>
      <c r="S12" s="322">
        <f t="shared" si="4"/>
        <v>0</v>
      </c>
      <c r="T12" s="322">
        <f t="shared" si="4"/>
        <v>296</v>
      </c>
      <c r="U12" s="322">
        <f t="shared" si="4"/>
        <v>0</v>
      </c>
      <c r="V12" s="322">
        <f t="shared" si="4"/>
        <v>296</v>
      </c>
      <c r="W12" s="330">
        <f t="shared" si="4"/>
        <v>0</v>
      </c>
      <c r="X12" s="326">
        <f t="shared" si="4"/>
        <v>0</v>
      </c>
      <c r="Y12" s="327">
        <f>SUM(Y13:Y23)</f>
        <v>0</v>
      </c>
      <c r="Z12" s="322">
        <f t="shared" si="4"/>
        <v>0</v>
      </c>
      <c r="AA12" s="322">
        <f t="shared" si="4"/>
        <v>0</v>
      </c>
      <c r="AB12" s="322">
        <f t="shared" si="4"/>
        <v>0</v>
      </c>
      <c r="AC12" s="322">
        <f t="shared" si="4"/>
        <v>0</v>
      </c>
      <c r="AD12" s="328">
        <f t="shared" si="4"/>
        <v>0</v>
      </c>
      <c r="AE12" s="326">
        <f t="shared" si="4"/>
        <v>0</v>
      </c>
      <c r="AF12" s="327">
        <f t="shared" si="4"/>
        <v>0</v>
      </c>
      <c r="AG12" s="322">
        <f t="shared" si="4"/>
        <v>0</v>
      </c>
      <c r="AH12" s="322">
        <f t="shared" si="4"/>
        <v>1392.6</v>
      </c>
      <c r="AI12" s="322">
        <f t="shared" si="4"/>
        <v>0</v>
      </c>
      <c r="AJ12" s="322">
        <f>SUM(AJ13:AJ25)</f>
        <v>2386.3000000000002</v>
      </c>
      <c r="AK12" s="328">
        <f t="shared" si="4"/>
        <v>0</v>
      </c>
      <c r="AL12" s="326">
        <f>SUM(AL13:AL25)</f>
        <v>4090.049</v>
      </c>
      <c r="AN12" s="16"/>
    </row>
    <row r="13" spans="1:42" ht="33.75" customHeight="1" x14ac:dyDescent="0.3">
      <c r="A13" s="332" t="s">
        <v>27</v>
      </c>
      <c r="B13" s="333" t="s">
        <v>28</v>
      </c>
      <c r="C13" s="334">
        <v>402.46000000000004</v>
      </c>
      <c r="D13" s="335">
        <v>97.82</v>
      </c>
      <c r="E13" s="322"/>
      <c r="F13" s="322"/>
      <c r="G13" s="322"/>
      <c r="H13" s="336">
        <f>SUM(D13:G13)</f>
        <v>97.82</v>
      </c>
      <c r="I13" s="337"/>
      <c r="J13" s="334"/>
      <c r="K13" s="327"/>
      <c r="L13" s="322"/>
      <c r="M13" s="322"/>
      <c r="N13" s="322"/>
      <c r="O13" s="336">
        <f>SUM(K13:N13)</f>
        <v>0</v>
      </c>
      <c r="P13" s="328"/>
      <c r="Q13" s="334"/>
      <c r="R13" s="331"/>
      <c r="S13" s="322"/>
      <c r="T13" s="322"/>
      <c r="U13" s="322"/>
      <c r="V13" s="336">
        <f>SUM(R13:U13)</f>
        <v>0</v>
      </c>
      <c r="W13" s="330"/>
      <c r="X13" s="334"/>
      <c r="Y13" s="327"/>
      <c r="Z13" s="322"/>
      <c r="AA13" s="322"/>
      <c r="AB13" s="322"/>
      <c r="AC13" s="336">
        <f>SUM(Y13:AB13)</f>
        <v>0</v>
      </c>
      <c r="AD13" s="328"/>
      <c r="AE13" s="334"/>
      <c r="AF13" s="327"/>
      <c r="AG13" s="322"/>
      <c r="AH13" s="322"/>
      <c r="AI13" s="322"/>
      <c r="AJ13" s="336">
        <f>SUM(AF13:AI13)</f>
        <v>0</v>
      </c>
      <c r="AK13" s="328"/>
      <c r="AL13" s="334">
        <f t="shared" ref="AL13:AL53" si="5">H13+O13+V13+AC13+AJ13</f>
        <v>97.82</v>
      </c>
    </row>
    <row r="14" spans="1:42" ht="33.75" customHeight="1" x14ac:dyDescent="0.3">
      <c r="A14" s="332" t="s">
        <v>29</v>
      </c>
      <c r="B14" s="333" t="s">
        <v>30</v>
      </c>
      <c r="C14" s="334"/>
      <c r="D14" s="335">
        <v>414.9</v>
      </c>
      <c r="E14" s="336">
        <v>369.07</v>
      </c>
      <c r="F14" s="336">
        <v>369.07</v>
      </c>
      <c r="G14" s="322"/>
      <c r="H14" s="336">
        <f t="shared" ref="H14:H41" si="6">SUM(D14:G14)</f>
        <v>1153.04</v>
      </c>
      <c r="I14" s="337"/>
      <c r="J14" s="334"/>
      <c r="K14" s="327"/>
      <c r="L14" s="322"/>
      <c r="M14" s="322"/>
      <c r="N14" s="322"/>
      <c r="O14" s="336">
        <f t="shared" ref="O14:O44" si="7">SUM(K14:N14)</f>
        <v>0</v>
      </c>
      <c r="P14" s="328"/>
      <c r="Q14" s="334"/>
      <c r="R14" s="331"/>
      <c r="S14" s="322"/>
      <c r="T14" s="322"/>
      <c r="U14" s="322"/>
      <c r="V14" s="336">
        <f t="shared" ref="V14:V23" si="8">SUM(R14:U14)</f>
        <v>0</v>
      </c>
      <c r="W14" s="330"/>
      <c r="X14" s="334"/>
      <c r="Y14" s="327"/>
      <c r="Z14" s="322"/>
      <c r="AA14" s="322"/>
      <c r="AB14" s="322"/>
      <c r="AC14" s="336">
        <f t="shared" ref="AC14:AC44" si="9">SUM(Y14:AB14)</f>
        <v>0</v>
      </c>
      <c r="AD14" s="328"/>
      <c r="AE14" s="334"/>
      <c r="AF14" s="327"/>
      <c r="AG14" s="322"/>
      <c r="AH14" s="322"/>
      <c r="AI14" s="322"/>
      <c r="AJ14" s="336">
        <f t="shared" ref="AJ14:AJ25" si="10">SUM(AF14:AI14)</f>
        <v>0</v>
      </c>
      <c r="AK14" s="328"/>
      <c r="AL14" s="334">
        <f t="shared" si="5"/>
        <v>1153.04</v>
      </c>
    </row>
    <row r="15" spans="1:42" s="115" customFormat="1" ht="43.2" customHeight="1" x14ac:dyDescent="0.3">
      <c r="A15" s="332" t="s">
        <v>31</v>
      </c>
      <c r="B15" s="338" t="s">
        <v>295</v>
      </c>
      <c r="C15" s="326"/>
      <c r="D15" s="335">
        <v>0</v>
      </c>
      <c r="E15" s="336">
        <v>0</v>
      </c>
      <c r="F15" s="336">
        <v>0</v>
      </c>
      <c r="G15" s="322"/>
      <c r="H15" s="336">
        <f t="shared" si="6"/>
        <v>0</v>
      </c>
      <c r="I15" s="337"/>
      <c r="J15" s="334"/>
      <c r="K15" s="327"/>
      <c r="L15" s="336"/>
      <c r="M15" s="336"/>
      <c r="N15" s="336"/>
      <c r="O15" s="336">
        <f t="shared" si="7"/>
        <v>0</v>
      </c>
      <c r="P15" s="328"/>
      <c r="Q15" s="334"/>
      <c r="R15" s="331"/>
      <c r="S15" s="336"/>
      <c r="T15" s="336">
        <v>296</v>
      </c>
      <c r="U15" s="322"/>
      <c r="V15" s="336">
        <f t="shared" si="8"/>
        <v>296</v>
      </c>
      <c r="W15" s="330"/>
      <c r="X15" s="334"/>
      <c r="Y15" s="327"/>
      <c r="Z15" s="322"/>
      <c r="AA15" s="322"/>
      <c r="AB15" s="322"/>
      <c r="AC15" s="336">
        <f t="shared" si="9"/>
        <v>0</v>
      </c>
      <c r="AD15" s="328"/>
      <c r="AE15" s="334"/>
      <c r="AF15" s="327"/>
      <c r="AG15" s="322"/>
      <c r="AH15" s="322"/>
      <c r="AI15" s="322"/>
      <c r="AJ15" s="336">
        <f t="shared" si="10"/>
        <v>0</v>
      </c>
      <c r="AK15" s="328"/>
      <c r="AL15" s="334">
        <f t="shared" si="5"/>
        <v>296</v>
      </c>
    </row>
    <row r="16" spans="1:42" ht="34.200000000000003" customHeight="1" x14ac:dyDescent="0.3">
      <c r="A16" s="332" t="s">
        <v>33</v>
      </c>
      <c r="B16" s="339" t="s">
        <v>34</v>
      </c>
      <c r="C16" s="326"/>
      <c r="D16" s="340">
        <v>77.088999999999999</v>
      </c>
      <c r="E16" s="340"/>
      <c r="F16" s="327"/>
      <c r="G16" s="327"/>
      <c r="H16" s="336">
        <f t="shared" si="6"/>
        <v>77.088999999999999</v>
      </c>
      <c r="I16" s="337"/>
      <c r="J16" s="334"/>
      <c r="K16" s="327"/>
      <c r="L16" s="322"/>
      <c r="M16" s="322"/>
      <c r="N16" s="322"/>
      <c r="O16" s="336">
        <f t="shared" si="7"/>
        <v>0</v>
      </c>
      <c r="P16" s="328"/>
      <c r="Q16" s="334"/>
      <c r="R16" s="331"/>
      <c r="S16" s="322"/>
      <c r="T16" s="322"/>
      <c r="U16" s="322"/>
      <c r="V16" s="336">
        <f t="shared" si="8"/>
        <v>0</v>
      </c>
      <c r="W16" s="330"/>
      <c r="X16" s="334"/>
      <c r="Y16" s="327"/>
      <c r="Z16" s="322"/>
      <c r="AA16" s="322"/>
      <c r="AB16" s="322"/>
      <c r="AC16" s="336">
        <f t="shared" si="9"/>
        <v>0</v>
      </c>
      <c r="AD16" s="328"/>
      <c r="AE16" s="334"/>
      <c r="AF16" s="327"/>
      <c r="AG16" s="322"/>
      <c r="AH16" s="322"/>
      <c r="AI16" s="322"/>
      <c r="AJ16" s="336">
        <f t="shared" si="10"/>
        <v>0</v>
      </c>
      <c r="AK16" s="328"/>
      <c r="AL16" s="334">
        <f t="shared" si="5"/>
        <v>77.088999999999999</v>
      </c>
    </row>
    <row r="17" spans="1:38" ht="45.75" customHeight="1" x14ac:dyDescent="0.3">
      <c r="A17" s="332" t="s">
        <v>35</v>
      </c>
      <c r="B17" s="338" t="s">
        <v>36</v>
      </c>
      <c r="C17" s="326"/>
      <c r="D17" s="340">
        <v>26.46</v>
      </c>
      <c r="E17" s="340"/>
      <c r="F17" s="327"/>
      <c r="G17" s="327"/>
      <c r="H17" s="336">
        <f t="shared" si="6"/>
        <v>26.46</v>
      </c>
      <c r="I17" s="337"/>
      <c r="J17" s="334"/>
      <c r="K17" s="340">
        <v>17.64</v>
      </c>
      <c r="L17" s="322"/>
      <c r="M17" s="322"/>
      <c r="N17" s="322"/>
      <c r="O17" s="336">
        <f t="shared" si="7"/>
        <v>17.64</v>
      </c>
      <c r="P17" s="328"/>
      <c r="Q17" s="334"/>
      <c r="R17" s="331"/>
      <c r="S17" s="322"/>
      <c r="T17" s="322"/>
      <c r="U17" s="322"/>
      <c r="V17" s="336">
        <f t="shared" si="8"/>
        <v>0</v>
      </c>
      <c r="W17" s="330"/>
      <c r="X17" s="334"/>
      <c r="Y17" s="327"/>
      <c r="Z17" s="322"/>
      <c r="AA17" s="322"/>
      <c r="AB17" s="322"/>
      <c r="AC17" s="336">
        <f t="shared" si="9"/>
        <v>0</v>
      </c>
      <c r="AD17" s="328"/>
      <c r="AE17" s="334"/>
      <c r="AF17" s="327"/>
      <c r="AG17" s="322"/>
      <c r="AH17" s="322"/>
      <c r="AI17" s="322"/>
      <c r="AJ17" s="336">
        <f t="shared" si="10"/>
        <v>0</v>
      </c>
      <c r="AK17" s="328"/>
      <c r="AL17" s="334">
        <f t="shared" si="5"/>
        <v>44.1</v>
      </c>
    </row>
    <row r="18" spans="1:38" ht="48.75" customHeight="1" x14ac:dyDescent="0.3">
      <c r="A18" s="332" t="s">
        <v>37</v>
      </c>
      <c r="B18" s="333" t="s">
        <v>38</v>
      </c>
      <c r="C18" s="326"/>
      <c r="D18" s="327"/>
      <c r="E18" s="340"/>
      <c r="F18" s="340">
        <v>21.42</v>
      </c>
      <c r="G18" s="340"/>
      <c r="H18" s="336">
        <f t="shared" si="6"/>
        <v>21.42</v>
      </c>
      <c r="I18" s="337"/>
      <c r="J18" s="334"/>
      <c r="K18" s="340"/>
      <c r="L18" s="336"/>
      <c r="M18" s="336">
        <v>14.28</v>
      </c>
      <c r="N18" s="322"/>
      <c r="O18" s="336">
        <f t="shared" si="7"/>
        <v>14.28</v>
      </c>
      <c r="P18" s="328"/>
      <c r="Q18" s="334"/>
      <c r="R18" s="331"/>
      <c r="S18" s="322"/>
      <c r="T18" s="322"/>
      <c r="U18" s="322"/>
      <c r="V18" s="336">
        <f t="shared" si="8"/>
        <v>0</v>
      </c>
      <c r="W18" s="330"/>
      <c r="X18" s="334"/>
      <c r="Y18" s="327"/>
      <c r="Z18" s="322"/>
      <c r="AA18" s="322"/>
      <c r="AB18" s="322"/>
      <c r="AC18" s="336">
        <f t="shared" si="9"/>
        <v>0</v>
      </c>
      <c r="AD18" s="328"/>
      <c r="AE18" s="334"/>
      <c r="AF18" s="327"/>
      <c r="AG18" s="322"/>
      <c r="AH18" s="322"/>
      <c r="AI18" s="322"/>
      <c r="AJ18" s="336">
        <f t="shared" si="10"/>
        <v>0</v>
      </c>
      <c r="AK18" s="328"/>
      <c r="AL18" s="334">
        <f t="shared" si="5"/>
        <v>35.700000000000003</v>
      </c>
    </row>
    <row r="19" spans="1:38" ht="25.5" customHeight="1" x14ac:dyDescent="0.3">
      <c r="A19" s="332" t="s">
        <v>39</v>
      </c>
      <c r="B19" s="341" t="s">
        <v>40</v>
      </c>
      <c r="C19" s="334">
        <v>59.46</v>
      </c>
      <c r="D19" s="327"/>
      <c r="E19" s="340"/>
      <c r="F19" s="340"/>
      <c r="G19" s="340"/>
      <c r="H19" s="336">
        <f t="shared" si="6"/>
        <v>0</v>
      </c>
      <c r="I19" s="337"/>
      <c r="J19" s="334"/>
      <c r="K19" s="340"/>
      <c r="L19" s="336"/>
      <c r="M19" s="336"/>
      <c r="N19" s="322"/>
      <c r="O19" s="336">
        <f t="shared" si="7"/>
        <v>0</v>
      </c>
      <c r="P19" s="328"/>
      <c r="Q19" s="334"/>
      <c r="R19" s="331"/>
      <c r="S19" s="322"/>
      <c r="T19" s="322"/>
      <c r="U19" s="322"/>
      <c r="V19" s="336">
        <f t="shared" si="8"/>
        <v>0</v>
      </c>
      <c r="W19" s="330"/>
      <c r="X19" s="334"/>
      <c r="Y19" s="327"/>
      <c r="Z19" s="322"/>
      <c r="AA19" s="322"/>
      <c r="AB19" s="322"/>
      <c r="AC19" s="336">
        <f t="shared" si="9"/>
        <v>0</v>
      </c>
      <c r="AD19" s="328"/>
      <c r="AE19" s="334"/>
      <c r="AF19" s="327"/>
      <c r="AG19" s="322"/>
      <c r="AH19" s="322"/>
      <c r="AI19" s="322"/>
      <c r="AJ19" s="336">
        <f t="shared" si="10"/>
        <v>0</v>
      </c>
      <c r="AK19" s="328"/>
      <c r="AL19" s="334">
        <f t="shared" si="5"/>
        <v>0</v>
      </c>
    </row>
    <row r="20" spans="1:38" ht="25.5" customHeight="1" x14ac:dyDescent="0.3">
      <c r="A20" s="332" t="s">
        <v>41</v>
      </c>
      <c r="B20" s="344" t="s">
        <v>42</v>
      </c>
      <c r="C20" s="334"/>
      <c r="D20" s="327"/>
      <c r="E20" s="340"/>
      <c r="F20" s="340"/>
      <c r="G20" s="340"/>
      <c r="H20" s="336">
        <f>SUM(D20:G20)</f>
        <v>0</v>
      </c>
      <c r="I20" s="337"/>
      <c r="J20" s="334"/>
      <c r="K20" s="340"/>
      <c r="L20" s="336"/>
      <c r="M20" s="336"/>
      <c r="N20" s="336"/>
      <c r="O20" s="336">
        <f>SUM(K20:N20)</f>
        <v>0</v>
      </c>
      <c r="P20" s="328"/>
      <c r="Q20" s="334"/>
      <c r="R20" s="331"/>
      <c r="S20" s="322"/>
      <c r="T20" s="322"/>
      <c r="U20" s="322"/>
      <c r="V20" s="336">
        <f t="shared" si="8"/>
        <v>0</v>
      </c>
      <c r="W20" s="330"/>
      <c r="X20" s="334"/>
      <c r="Y20" s="327"/>
      <c r="Z20" s="322"/>
      <c r="AA20" s="322"/>
      <c r="AB20" s="322"/>
      <c r="AC20" s="336">
        <f t="shared" si="9"/>
        <v>0</v>
      </c>
      <c r="AD20" s="328"/>
      <c r="AE20" s="334"/>
      <c r="AF20" s="327"/>
      <c r="AG20" s="322"/>
      <c r="AH20" s="336">
        <v>342</v>
      </c>
      <c r="AI20" s="322"/>
      <c r="AJ20" s="336">
        <f t="shared" si="10"/>
        <v>342</v>
      </c>
      <c r="AK20" s="328"/>
      <c r="AL20" s="334">
        <f t="shared" si="5"/>
        <v>342</v>
      </c>
    </row>
    <row r="21" spans="1:38" ht="25.5" customHeight="1" x14ac:dyDescent="0.3">
      <c r="A21" s="332" t="s">
        <v>43</v>
      </c>
      <c r="B21" s="349" t="s">
        <v>356</v>
      </c>
      <c r="C21" s="334"/>
      <c r="D21" s="327"/>
      <c r="E21" s="340"/>
      <c r="F21" s="340"/>
      <c r="G21" s="340"/>
      <c r="H21" s="336">
        <f>SUM(D21:G21)</f>
        <v>0</v>
      </c>
      <c r="I21" s="337"/>
      <c r="J21" s="334"/>
      <c r="K21" s="340"/>
      <c r="L21" s="336"/>
      <c r="M21" s="336"/>
      <c r="N21" s="336"/>
      <c r="O21" s="336">
        <f>SUM(K21:N21)</f>
        <v>0</v>
      </c>
      <c r="P21" s="328"/>
      <c r="Q21" s="334"/>
      <c r="R21" s="331"/>
      <c r="S21" s="322"/>
      <c r="T21" s="322"/>
      <c r="U21" s="322"/>
      <c r="V21" s="336">
        <f t="shared" si="8"/>
        <v>0</v>
      </c>
      <c r="W21" s="330"/>
      <c r="X21" s="334"/>
      <c r="Y21" s="327"/>
      <c r="Z21" s="322"/>
      <c r="AA21" s="322"/>
      <c r="AB21" s="322"/>
      <c r="AC21" s="336">
        <f t="shared" si="9"/>
        <v>0</v>
      </c>
      <c r="AD21" s="328"/>
      <c r="AE21" s="334"/>
      <c r="AF21" s="327"/>
      <c r="AG21" s="322"/>
      <c r="AH21" s="336">
        <v>347.6</v>
      </c>
      <c r="AI21" s="322"/>
      <c r="AJ21" s="336">
        <f t="shared" si="10"/>
        <v>347.6</v>
      </c>
      <c r="AK21" s="328"/>
      <c r="AL21" s="334">
        <f t="shared" si="5"/>
        <v>347.6</v>
      </c>
    </row>
    <row r="22" spans="1:38" ht="25.5" customHeight="1" x14ac:dyDescent="0.3">
      <c r="A22" s="332" t="s">
        <v>45</v>
      </c>
      <c r="B22" s="344" t="s">
        <v>46</v>
      </c>
      <c r="C22" s="334"/>
      <c r="D22" s="327"/>
      <c r="E22" s="340"/>
      <c r="F22" s="340"/>
      <c r="G22" s="340"/>
      <c r="H22" s="336">
        <f t="shared" si="6"/>
        <v>0</v>
      </c>
      <c r="I22" s="337"/>
      <c r="J22" s="334"/>
      <c r="K22" s="340"/>
      <c r="L22" s="336"/>
      <c r="M22" s="336"/>
      <c r="N22" s="322"/>
      <c r="O22" s="336">
        <f t="shared" si="7"/>
        <v>0</v>
      </c>
      <c r="P22" s="328"/>
      <c r="Q22" s="334"/>
      <c r="R22" s="331"/>
      <c r="S22" s="322"/>
      <c r="T22" s="336"/>
      <c r="U22" s="322"/>
      <c r="V22" s="336">
        <f t="shared" si="8"/>
        <v>0</v>
      </c>
      <c r="W22" s="330"/>
      <c r="X22" s="334"/>
      <c r="Y22" s="327"/>
      <c r="Z22" s="322"/>
      <c r="AA22" s="322"/>
      <c r="AB22" s="322"/>
      <c r="AC22" s="336">
        <f t="shared" si="9"/>
        <v>0</v>
      </c>
      <c r="AD22" s="328"/>
      <c r="AE22" s="334"/>
      <c r="AF22" s="327"/>
      <c r="AG22" s="322"/>
      <c r="AH22" s="336">
        <v>352.1</v>
      </c>
      <c r="AI22" s="322"/>
      <c r="AJ22" s="336">
        <f t="shared" si="10"/>
        <v>352.1</v>
      </c>
      <c r="AK22" s="328"/>
      <c r="AL22" s="334">
        <f t="shared" si="5"/>
        <v>352.1</v>
      </c>
    </row>
    <row r="23" spans="1:38" ht="25.5" customHeight="1" x14ac:dyDescent="0.3">
      <c r="A23" s="332" t="s">
        <v>47</v>
      </c>
      <c r="B23" s="344" t="s">
        <v>48</v>
      </c>
      <c r="C23" s="334"/>
      <c r="D23" s="327"/>
      <c r="E23" s="340"/>
      <c r="F23" s="340"/>
      <c r="G23" s="340"/>
      <c r="H23" s="336">
        <f t="shared" si="6"/>
        <v>0</v>
      </c>
      <c r="I23" s="337"/>
      <c r="J23" s="334"/>
      <c r="K23" s="340"/>
      <c r="L23" s="336"/>
      <c r="M23" s="336"/>
      <c r="N23" s="322"/>
      <c r="O23" s="336">
        <f t="shared" si="7"/>
        <v>0</v>
      </c>
      <c r="P23" s="328"/>
      <c r="Q23" s="334"/>
      <c r="R23" s="331"/>
      <c r="S23" s="322"/>
      <c r="T23" s="336"/>
      <c r="U23" s="322"/>
      <c r="V23" s="336">
        <f t="shared" si="8"/>
        <v>0</v>
      </c>
      <c r="W23" s="330"/>
      <c r="X23" s="334"/>
      <c r="Y23" s="327"/>
      <c r="Z23" s="322"/>
      <c r="AA23" s="322"/>
      <c r="AB23" s="322"/>
      <c r="AC23" s="336">
        <f t="shared" si="9"/>
        <v>0</v>
      </c>
      <c r="AD23" s="328"/>
      <c r="AE23" s="334"/>
      <c r="AF23" s="327"/>
      <c r="AG23" s="322"/>
      <c r="AH23" s="336">
        <v>350.9</v>
      </c>
      <c r="AI23" s="322"/>
      <c r="AJ23" s="336">
        <f t="shared" si="10"/>
        <v>350.9</v>
      </c>
      <c r="AK23" s="328"/>
      <c r="AL23" s="334">
        <f t="shared" si="5"/>
        <v>350.9</v>
      </c>
    </row>
    <row r="24" spans="1:38" ht="25.5" customHeight="1" x14ac:dyDescent="0.3">
      <c r="A24" s="332" t="s">
        <v>357</v>
      </c>
      <c r="B24" s="397" t="s">
        <v>353</v>
      </c>
      <c r="C24" s="334"/>
      <c r="D24" s="327"/>
      <c r="E24" s="340"/>
      <c r="F24" s="340"/>
      <c r="G24" s="340"/>
      <c r="H24" s="336"/>
      <c r="I24" s="337"/>
      <c r="J24" s="334"/>
      <c r="K24" s="340"/>
      <c r="L24" s="336"/>
      <c r="M24" s="336"/>
      <c r="N24" s="322"/>
      <c r="O24" s="336"/>
      <c r="P24" s="328"/>
      <c r="Q24" s="334"/>
      <c r="R24" s="331"/>
      <c r="S24" s="322"/>
      <c r="T24" s="336"/>
      <c r="U24" s="322"/>
      <c r="V24" s="336"/>
      <c r="W24" s="330"/>
      <c r="X24" s="334"/>
      <c r="Y24" s="327"/>
      <c r="Z24" s="322"/>
      <c r="AA24" s="322"/>
      <c r="AB24" s="322"/>
      <c r="AC24" s="336"/>
      <c r="AD24" s="328"/>
      <c r="AE24" s="334"/>
      <c r="AF24" s="327"/>
      <c r="AG24" s="322"/>
      <c r="AH24" s="336">
        <v>344.5</v>
      </c>
      <c r="AI24" s="322"/>
      <c r="AJ24" s="336">
        <f t="shared" si="10"/>
        <v>344.5</v>
      </c>
      <c r="AK24" s="328"/>
      <c r="AL24" s="334">
        <f t="shared" si="5"/>
        <v>344.5</v>
      </c>
    </row>
    <row r="25" spans="1:38" ht="31.2" customHeight="1" x14ac:dyDescent="0.3">
      <c r="A25" s="332" t="s">
        <v>358</v>
      </c>
      <c r="B25" s="343" t="s">
        <v>359</v>
      </c>
      <c r="C25" s="342"/>
      <c r="D25" s="327"/>
      <c r="E25" s="340"/>
      <c r="F25" s="340"/>
      <c r="G25" s="340"/>
      <c r="H25" s="336"/>
      <c r="I25" s="337"/>
      <c r="J25" s="334"/>
      <c r="K25" s="340"/>
      <c r="L25" s="336"/>
      <c r="M25" s="336"/>
      <c r="N25" s="322"/>
      <c r="O25" s="336"/>
      <c r="P25" s="328"/>
      <c r="Q25" s="334"/>
      <c r="R25" s="331"/>
      <c r="S25" s="322"/>
      <c r="T25" s="336"/>
      <c r="U25" s="322"/>
      <c r="V25" s="336"/>
      <c r="W25" s="330"/>
      <c r="X25" s="334"/>
      <c r="Y25" s="327"/>
      <c r="Z25" s="322"/>
      <c r="AA25" s="322"/>
      <c r="AB25" s="322"/>
      <c r="AC25" s="336"/>
      <c r="AD25" s="328"/>
      <c r="AE25" s="334"/>
      <c r="AF25" s="327"/>
      <c r="AG25" s="322"/>
      <c r="AH25" s="336">
        <v>649.20000000000005</v>
      </c>
      <c r="AI25" s="322"/>
      <c r="AJ25" s="336">
        <f t="shared" si="10"/>
        <v>649.20000000000005</v>
      </c>
      <c r="AK25" s="328"/>
      <c r="AL25" s="334">
        <f t="shared" si="5"/>
        <v>649.20000000000005</v>
      </c>
    </row>
    <row r="26" spans="1:38" ht="15.75" customHeight="1" x14ac:dyDescent="0.3">
      <c r="A26" s="324" t="s">
        <v>49</v>
      </c>
      <c r="B26" s="325" t="s">
        <v>50</v>
      </c>
      <c r="C26" s="326"/>
      <c r="D26" s="327">
        <f>SUM(D27:D44)</f>
        <v>0</v>
      </c>
      <c r="E26" s="327">
        <f t="shared" ref="E26:AK26" si="11">SUM(E27:E44)</f>
        <v>0</v>
      </c>
      <c r="F26" s="327">
        <f t="shared" si="11"/>
        <v>53</v>
      </c>
      <c r="G26" s="327">
        <f t="shared" si="11"/>
        <v>41.47</v>
      </c>
      <c r="H26" s="322">
        <f t="shared" si="11"/>
        <v>94.47</v>
      </c>
      <c r="I26" s="337">
        <f t="shared" si="11"/>
        <v>0</v>
      </c>
      <c r="J26" s="334">
        <f t="shared" si="11"/>
        <v>0</v>
      </c>
      <c r="K26" s="327">
        <f t="shared" si="11"/>
        <v>243</v>
      </c>
      <c r="L26" s="322">
        <f t="shared" si="11"/>
        <v>131.5</v>
      </c>
      <c r="M26" s="322">
        <f t="shared" si="11"/>
        <v>415</v>
      </c>
      <c r="N26" s="322">
        <f t="shared" si="11"/>
        <v>0</v>
      </c>
      <c r="O26" s="322">
        <f t="shared" si="11"/>
        <v>789.5</v>
      </c>
      <c r="P26" s="328">
        <f t="shared" si="11"/>
        <v>0</v>
      </c>
      <c r="Q26" s="326">
        <f t="shared" si="11"/>
        <v>0</v>
      </c>
      <c r="R26" s="331">
        <f>SUM(R27:R45)</f>
        <v>0</v>
      </c>
      <c r="S26" s="322">
        <f t="shared" ref="S26:V26" si="12">SUM(S27:S45)</f>
        <v>38.11</v>
      </c>
      <c r="T26" s="322">
        <f t="shared" si="12"/>
        <v>268.43</v>
      </c>
      <c r="U26" s="322">
        <f t="shared" si="12"/>
        <v>522.1</v>
      </c>
      <c r="V26" s="322">
        <f t="shared" si="12"/>
        <v>828.6400000000001</v>
      </c>
      <c r="W26" s="330">
        <f t="shared" si="11"/>
        <v>0</v>
      </c>
      <c r="X26" s="326">
        <f t="shared" si="11"/>
        <v>0</v>
      </c>
      <c r="Y26" s="327">
        <f t="shared" si="11"/>
        <v>0</v>
      </c>
      <c r="Z26" s="322">
        <f t="shared" si="11"/>
        <v>0</v>
      </c>
      <c r="AA26" s="322">
        <f t="shared" si="11"/>
        <v>95</v>
      </c>
      <c r="AB26" s="322">
        <f t="shared" si="11"/>
        <v>0</v>
      </c>
      <c r="AC26" s="322">
        <f t="shared" si="11"/>
        <v>95</v>
      </c>
      <c r="AD26" s="328">
        <f t="shared" si="11"/>
        <v>0</v>
      </c>
      <c r="AE26" s="326">
        <f t="shared" si="11"/>
        <v>0</v>
      </c>
      <c r="AF26" s="327">
        <f t="shared" si="11"/>
        <v>0</v>
      </c>
      <c r="AG26" s="322">
        <f t="shared" si="11"/>
        <v>0</v>
      </c>
      <c r="AH26" s="322">
        <f t="shared" si="11"/>
        <v>1071.5999999999999</v>
      </c>
      <c r="AI26" s="322">
        <f t="shared" si="11"/>
        <v>0</v>
      </c>
      <c r="AJ26" s="322">
        <f t="shared" si="11"/>
        <v>1071.5999999999999</v>
      </c>
      <c r="AK26" s="328">
        <f t="shared" si="11"/>
        <v>0</v>
      </c>
      <c r="AL26" s="326">
        <f>SUM(AL27:AL45)</f>
        <v>2879.2099999999996</v>
      </c>
    </row>
    <row r="27" spans="1:38" ht="15.75" customHeight="1" x14ac:dyDescent="0.3">
      <c r="A27" s="332" t="s">
        <v>51</v>
      </c>
      <c r="B27" s="333" t="s">
        <v>52</v>
      </c>
      <c r="C27" s="326"/>
      <c r="D27" s="327"/>
      <c r="E27" s="336"/>
      <c r="F27" s="336"/>
      <c r="G27" s="322"/>
      <c r="H27" s="336"/>
      <c r="I27" s="337"/>
      <c r="J27" s="334"/>
      <c r="K27" s="327"/>
      <c r="L27" s="322"/>
      <c r="M27" s="336"/>
      <c r="N27" s="336"/>
      <c r="O27" s="336">
        <f t="shared" si="7"/>
        <v>0</v>
      </c>
      <c r="P27" s="328"/>
      <c r="Q27" s="334"/>
      <c r="R27" s="331"/>
      <c r="S27" s="322"/>
      <c r="T27" s="322"/>
      <c r="U27" s="336">
        <v>90</v>
      </c>
      <c r="V27" s="336">
        <f>SUM(R27:U27)</f>
        <v>90</v>
      </c>
      <c r="W27" s="330"/>
      <c r="X27" s="334"/>
      <c r="Y27" s="327"/>
      <c r="Z27" s="322"/>
      <c r="AA27" s="322"/>
      <c r="AB27" s="322"/>
      <c r="AC27" s="336">
        <f t="shared" si="9"/>
        <v>0</v>
      </c>
      <c r="AD27" s="328"/>
      <c r="AE27" s="334"/>
      <c r="AF27" s="327"/>
      <c r="AG27" s="322"/>
      <c r="AH27" s="322"/>
      <c r="AI27" s="322"/>
      <c r="AJ27" s="336">
        <f>SUM(AF27:AI27)</f>
        <v>0</v>
      </c>
      <c r="AK27" s="328"/>
      <c r="AL27" s="334">
        <f>H27+O27+V27+AC27+AJ27</f>
        <v>90</v>
      </c>
    </row>
    <row r="28" spans="1:38" ht="15.75" customHeight="1" x14ac:dyDescent="0.3">
      <c r="A28" s="332" t="s">
        <v>54</v>
      </c>
      <c r="B28" s="343" t="s">
        <v>55</v>
      </c>
      <c r="C28" s="326"/>
      <c r="D28" s="327"/>
      <c r="E28" s="336"/>
      <c r="F28" s="336"/>
      <c r="G28" s="322"/>
      <c r="H28" s="336"/>
      <c r="I28" s="337"/>
      <c r="J28" s="334"/>
      <c r="K28" s="327"/>
      <c r="L28" s="322"/>
      <c r="M28" s="336"/>
      <c r="N28" s="336"/>
      <c r="O28" s="336">
        <f t="shared" si="7"/>
        <v>0</v>
      </c>
      <c r="P28" s="328"/>
      <c r="Q28" s="334"/>
      <c r="R28" s="331"/>
      <c r="S28" s="322"/>
      <c r="T28" s="322"/>
      <c r="U28" s="322"/>
      <c r="V28" s="336">
        <f t="shared" ref="V28:V51" si="13">SUM(R28:U28)</f>
        <v>0</v>
      </c>
      <c r="W28" s="330"/>
      <c r="X28" s="334"/>
      <c r="Y28" s="327"/>
      <c r="Z28" s="322"/>
      <c r="AA28" s="336">
        <v>95</v>
      </c>
      <c r="AB28" s="322"/>
      <c r="AC28" s="336">
        <f t="shared" si="9"/>
        <v>95</v>
      </c>
      <c r="AD28" s="328"/>
      <c r="AE28" s="334"/>
      <c r="AF28" s="327"/>
      <c r="AG28" s="322"/>
      <c r="AH28" s="322"/>
      <c r="AI28" s="322"/>
      <c r="AJ28" s="336">
        <f t="shared" ref="AJ28:AJ45" si="14">SUM(AF28:AI28)</f>
        <v>0</v>
      </c>
      <c r="AK28" s="328"/>
      <c r="AL28" s="334">
        <f t="shared" si="5"/>
        <v>95</v>
      </c>
    </row>
    <row r="29" spans="1:38" ht="36.75" customHeight="1" x14ac:dyDescent="0.3">
      <c r="A29" s="332" t="s">
        <v>56</v>
      </c>
      <c r="B29" s="344" t="s">
        <v>57</v>
      </c>
      <c r="C29" s="326"/>
      <c r="D29" s="327"/>
      <c r="E29" s="336"/>
      <c r="F29" s="336"/>
      <c r="G29" s="322"/>
      <c r="H29" s="336">
        <f t="shared" si="6"/>
        <v>0</v>
      </c>
      <c r="I29" s="337"/>
      <c r="J29" s="334"/>
      <c r="K29" s="340">
        <v>43</v>
      </c>
      <c r="L29" s="322"/>
      <c r="M29" s="322"/>
      <c r="N29" s="322"/>
      <c r="O29" s="336">
        <f t="shared" si="7"/>
        <v>43</v>
      </c>
      <c r="P29" s="328"/>
      <c r="Q29" s="334"/>
      <c r="R29" s="331"/>
      <c r="S29" s="322"/>
      <c r="T29" s="322"/>
      <c r="U29" s="322"/>
      <c r="V29" s="336">
        <f t="shared" si="13"/>
        <v>0</v>
      </c>
      <c r="W29" s="330"/>
      <c r="X29" s="334"/>
      <c r="Y29" s="327"/>
      <c r="Z29" s="322"/>
      <c r="AA29" s="322"/>
      <c r="AB29" s="322"/>
      <c r="AC29" s="336">
        <f t="shared" si="9"/>
        <v>0</v>
      </c>
      <c r="AD29" s="328"/>
      <c r="AE29" s="334"/>
      <c r="AF29" s="327"/>
      <c r="AG29" s="322"/>
      <c r="AH29" s="322"/>
      <c r="AI29" s="322"/>
      <c r="AJ29" s="336">
        <f t="shared" si="14"/>
        <v>0</v>
      </c>
      <c r="AK29" s="328"/>
      <c r="AL29" s="334">
        <f t="shared" si="5"/>
        <v>43</v>
      </c>
    </row>
    <row r="30" spans="1:38" ht="32.25" customHeight="1" x14ac:dyDescent="0.3">
      <c r="A30" s="332" t="s">
        <v>58</v>
      </c>
      <c r="B30" s="333" t="s">
        <v>59</v>
      </c>
      <c r="C30" s="326"/>
      <c r="D30" s="327"/>
      <c r="E30" s="336"/>
      <c r="F30" s="336"/>
      <c r="G30" s="336"/>
      <c r="H30" s="336">
        <f t="shared" si="6"/>
        <v>0</v>
      </c>
      <c r="I30" s="337"/>
      <c r="J30" s="334"/>
      <c r="K30" s="340"/>
      <c r="L30" s="336">
        <v>60.5</v>
      </c>
      <c r="M30" s="322"/>
      <c r="N30" s="322"/>
      <c r="O30" s="336">
        <f t="shared" si="7"/>
        <v>60.5</v>
      </c>
      <c r="P30" s="328"/>
      <c r="Q30" s="334"/>
      <c r="R30" s="331"/>
      <c r="S30" s="322"/>
      <c r="T30" s="322"/>
      <c r="U30" s="322"/>
      <c r="V30" s="336">
        <f t="shared" si="13"/>
        <v>0</v>
      </c>
      <c r="W30" s="330"/>
      <c r="X30" s="334"/>
      <c r="Y30" s="327"/>
      <c r="Z30" s="322"/>
      <c r="AA30" s="322"/>
      <c r="AB30" s="322"/>
      <c r="AC30" s="336">
        <f t="shared" si="9"/>
        <v>0</v>
      </c>
      <c r="AD30" s="328"/>
      <c r="AE30" s="334"/>
      <c r="AF30" s="327"/>
      <c r="AG30" s="322"/>
      <c r="AH30" s="322"/>
      <c r="AI30" s="322"/>
      <c r="AJ30" s="336">
        <f t="shared" si="14"/>
        <v>0</v>
      </c>
      <c r="AK30" s="328"/>
      <c r="AL30" s="334">
        <f t="shared" si="5"/>
        <v>60.5</v>
      </c>
    </row>
    <row r="31" spans="1:38" ht="15.75" customHeight="1" x14ac:dyDescent="0.3">
      <c r="A31" s="332" t="s">
        <v>60</v>
      </c>
      <c r="B31" s="345" t="s">
        <v>61</v>
      </c>
      <c r="C31" s="326"/>
      <c r="D31" s="327"/>
      <c r="E31" s="336"/>
      <c r="F31" s="336"/>
      <c r="G31" s="336"/>
      <c r="H31" s="336">
        <f t="shared" si="6"/>
        <v>0</v>
      </c>
      <c r="I31" s="337"/>
      <c r="J31" s="334"/>
      <c r="K31" s="327"/>
      <c r="L31" s="322"/>
      <c r="M31" s="322"/>
      <c r="N31" s="322"/>
      <c r="O31" s="336">
        <f t="shared" si="7"/>
        <v>0</v>
      </c>
      <c r="P31" s="328"/>
      <c r="Q31" s="334"/>
      <c r="R31" s="331"/>
      <c r="S31" s="336">
        <v>33.11</v>
      </c>
      <c r="T31" s="322"/>
      <c r="U31" s="322"/>
      <c r="V31" s="336">
        <f t="shared" si="13"/>
        <v>33.11</v>
      </c>
      <c r="W31" s="330"/>
      <c r="X31" s="334"/>
      <c r="Y31" s="327"/>
      <c r="Z31" s="322"/>
      <c r="AA31" s="322"/>
      <c r="AB31" s="322"/>
      <c r="AC31" s="336">
        <f t="shared" si="9"/>
        <v>0</v>
      </c>
      <c r="AD31" s="328"/>
      <c r="AE31" s="334"/>
      <c r="AF31" s="327"/>
      <c r="AG31" s="322"/>
      <c r="AH31" s="322"/>
      <c r="AI31" s="322"/>
      <c r="AJ31" s="336">
        <f t="shared" si="14"/>
        <v>0</v>
      </c>
      <c r="AK31" s="328"/>
      <c r="AL31" s="334">
        <f t="shared" si="5"/>
        <v>33.11</v>
      </c>
    </row>
    <row r="32" spans="1:38" ht="26.25" customHeight="1" x14ac:dyDescent="0.3">
      <c r="A32" s="332" t="s">
        <v>62</v>
      </c>
      <c r="B32" s="333" t="s">
        <v>63</v>
      </c>
      <c r="C32" s="326"/>
      <c r="D32" s="327"/>
      <c r="E32" s="336"/>
      <c r="F32" s="336">
        <v>53</v>
      </c>
      <c r="G32" s="322"/>
      <c r="H32" s="336">
        <f t="shared" si="6"/>
        <v>53</v>
      </c>
      <c r="I32" s="337"/>
      <c r="J32" s="334"/>
      <c r="K32" s="327"/>
      <c r="L32" s="322"/>
      <c r="M32" s="322"/>
      <c r="N32" s="322"/>
      <c r="O32" s="336">
        <f t="shared" si="7"/>
        <v>0</v>
      </c>
      <c r="P32" s="328"/>
      <c r="Q32" s="334"/>
      <c r="R32" s="331"/>
      <c r="S32" s="322"/>
      <c r="T32" s="322"/>
      <c r="U32" s="322"/>
      <c r="V32" s="336">
        <f t="shared" si="13"/>
        <v>0</v>
      </c>
      <c r="W32" s="330"/>
      <c r="X32" s="334"/>
      <c r="Y32" s="327"/>
      <c r="Z32" s="322"/>
      <c r="AA32" s="322"/>
      <c r="AB32" s="322"/>
      <c r="AC32" s="336">
        <f t="shared" si="9"/>
        <v>0</v>
      </c>
      <c r="AD32" s="328"/>
      <c r="AE32" s="334"/>
      <c r="AF32" s="327"/>
      <c r="AG32" s="322"/>
      <c r="AH32" s="322"/>
      <c r="AI32" s="322"/>
      <c r="AJ32" s="336">
        <f t="shared" si="14"/>
        <v>0</v>
      </c>
      <c r="AK32" s="328"/>
      <c r="AL32" s="334">
        <f t="shared" si="5"/>
        <v>53</v>
      </c>
    </row>
    <row r="33" spans="1:38" ht="15.75" customHeight="1" x14ac:dyDescent="0.3">
      <c r="A33" s="332" t="s">
        <v>64</v>
      </c>
      <c r="B33" s="345" t="s">
        <v>65</v>
      </c>
      <c r="C33" s="326"/>
      <c r="D33" s="327"/>
      <c r="E33" s="336"/>
      <c r="F33" s="336"/>
      <c r="G33" s="336">
        <v>21.22</v>
      </c>
      <c r="H33" s="336">
        <f t="shared" si="6"/>
        <v>21.22</v>
      </c>
      <c r="I33" s="337"/>
      <c r="J33" s="334"/>
      <c r="K33" s="327"/>
      <c r="L33" s="322"/>
      <c r="M33" s="322"/>
      <c r="N33" s="322"/>
      <c r="O33" s="336">
        <f t="shared" si="7"/>
        <v>0</v>
      </c>
      <c r="P33" s="328"/>
      <c r="Q33" s="334"/>
      <c r="R33" s="331"/>
      <c r="S33" s="322"/>
      <c r="T33" s="322"/>
      <c r="U33" s="322"/>
      <c r="V33" s="336">
        <f t="shared" si="13"/>
        <v>0</v>
      </c>
      <c r="W33" s="330"/>
      <c r="X33" s="334"/>
      <c r="Y33" s="327"/>
      <c r="Z33" s="322"/>
      <c r="AA33" s="322"/>
      <c r="AB33" s="322"/>
      <c r="AC33" s="336">
        <f t="shared" si="9"/>
        <v>0</v>
      </c>
      <c r="AD33" s="328"/>
      <c r="AE33" s="334"/>
      <c r="AF33" s="327"/>
      <c r="AG33" s="322"/>
      <c r="AH33" s="322"/>
      <c r="AI33" s="322"/>
      <c r="AJ33" s="336">
        <f t="shared" si="14"/>
        <v>0</v>
      </c>
      <c r="AK33" s="328"/>
      <c r="AL33" s="334">
        <f t="shared" si="5"/>
        <v>21.22</v>
      </c>
    </row>
    <row r="34" spans="1:38" ht="37.5" customHeight="1" x14ac:dyDescent="0.3">
      <c r="A34" s="332" t="s">
        <v>66</v>
      </c>
      <c r="B34" s="333" t="s">
        <v>67</v>
      </c>
      <c r="C34" s="326"/>
      <c r="D34" s="327"/>
      <c r="E34" s="336"/>
      <c r="F34" s="336"/>
      <c r="G34" s="322"/>
      <c r="H34" s="336">
        <f t="shared" si="6"/>
        <v>0</v>
      </c>
      <c r="I34" s="337"/>
      <c r="J34" s="334"/>
      <c r="K34" s="327"/>
      <c r="L34" s="322"/>
      <c r="M34" s="336"/>
      <c r="N34" s="322"/>
      <c r="O34" s="336">
        <f t="shared" si="7"/>
        <v>0</v>
      </c>
      <c r="P34" s="328"/>
      <c r="Q34" s="334"/>
      <c r="R34" s="331"/>
      <c r="S34" s="322"/>
      <c r="T34" s="336">
        <v>148.13</v>
      </c>
      <c r="U34" s="322"/>
      <c r="V34" s="336">
        <f t="shared" si="13"/>
        <v>148.13</v>
      </c>
      <c r="W34" s="330"/>
      <c r="X34" s="334"/>
      <c r="Y34" s="327"/>
      <c r="Z34" s="322"/>
      <c r="AA34" s="336"/>
      <c r="AB34" s="322"/>
      <c r="AC34" s="336">
        <f t="shared" si="9"/>
        <v>0</v>
      </c>
      <c r="AD34" s="328"/>
      <c r="AE34" s="334"/>
      <c r="AF34" s="327"/>
      <c r="AG34" s="322"/>
      <c r="AH34" s="322"/>
      <c r="AI34" s="322"/>
      <c r="AJ34" s="336">
        <f t="shared" si="14"/>
        <v>0</v>
      </c>
      <c r="AK34" s="328"/>
      <c r="AL34" s="334">
        <f t="shared" si="5"/>
        <v>148.13</v>
      </c>
    </row>
    <row r="35" spans="1:38" ht="49.5" customHeight="1" x14ac:dyDescent="0.3">
      <c r="A35" s="332" t="s">
        <v>68</v>
      </c>
      <c r="B35" s="333" t="s">
        <v>364</v>
      </c>
      <c r="C35" s="326"/>
      <c r="D35" s="327"/>
      <c r="E35" s="336"/>
      <c r="F35" s="336"/>
      <c r="G35" s="322"/>
      <c r="H35" s="336">
        <f t="shared" si="6"/>
        <v>0</v>
      </c>
      <c r="I35" s="337"/>
      <c r="J35" s="334"/>
      <c r="K35" s="327"/>
      <c r="L35" s="322"/>
      <c r="M35" s="322"/>
      <c r="N35" s="336"/>
      <c r="O35" s="336">
        <f t="shared" si="7"/>
        <v>0</v>
      </c>
      <c r="P35" s="328"/>
      <c r="Q35" s="334"/>
      <c r="R35" s="331"/>
      <c r="S35" s="322"/>
      <c r="T35" s="322"/>
      <c r="U35" s="322"/>
      <c r="V35" s="336">
        <f t="shared" si="13"/>
        <v>0</v>
      </c>
      <c r="W35" s="330"/>
      <c r="X35" s="334"/>
      <c r="Y35" s="327"/>
      <c r="Z35" s="322"/>
      <c r="AA35" s="322"/>
      <c r="AB35" s="336"/>
      <c r="AC35" s="336">
        <f t="shared" si="9"/>
        <v>0</v>
      </c>
      <c r="AD35" s="328"/>
      <c r="AE35" s="334"/>
      <c r="AF35" s="327"/>
      <c r="AG35" s="322"/>
      <c r="AH35" s="336">
        <v>699.6</v>
      </c>
      <c r="AI35" s="322"/>
      <c r="AJ35" s="336">
        <f t="shared" si="14"/>
        <v>699.6</v>
      </c>
      <c r="AK35" s="328"/>
      <c r="AL35" s="334">
        <f t="shared" si="5"/>
        <v>699.6</v>
      </c>
    </row>
    <row r="36" spans="1:38" ht="45.6" customHeight="1" x14ac:dyDescent="0.3">
      <c r="A36" s="332" t="s">
        <v>70</v>
      </c>
      <c r="B36" s="333" t="s">
        <v>365</v>
      </c>
      <c r="C36" s="326"/>
      <c r="D36" s="327"/>
      <c r="E36" s="336"/>
      <c r="F36" s="336"/>
      <c r="G36" s="322"/>
      <c r="H36" s="336">
        <f t="shared" si="6"/>
        <v>0</v>
      </c>
      <c r="I36" s="337"/>
      <c r="J36" s="334"/>
      <c r="K36" s="327"/>
      <c r="L36" s="322"/>
      <c r="M36" s="322"/>
      <c r="N36" s="336"/>
      <c r="O36" s="336">
        <f t="shared" si="7"/>
        <v>0</v>
      </c>
      <c r="P36" s="328"/>
      <c r="Q36" s="334"/>
      <c r="R36" s="331"/>
      <c r="S36" s="322"/>
      <c r="T36" s="322"/>
      <c r="U36" s="322"/>
      <c r="V36" s="336">
        <f t="shared" si="13"/>
        <v>0</v>
      </c>
      <c r="W36" s="330"/>
      <c r="X36" s="334"/>
      <c r="Y36" s="327"/>
      <c r="Z36" s="322"/>
      <c r="AA36" s="322"/>
      <c r="AB36" s="336"/>
      <c r="AC36" s="336">
        <f t="shared" si="9"/>
        <v>0</v>
      </c>
      <c r="AD36" s="328"/>
      <c r="AE36" s="334"/>
      <c r="AF36" s="327"/>
      <c r="AG36" s="322"/>
      <c r="AH36" s="336">
        <v>372</v>
      </c>
      <c r="AI36" s="322"/>
      <c r="AJ36" s="336">
        <f t="shared" si="14"/>
        <v>372</v>
      </c>
      <c r="AK36" s="328"/>
      <c r="AL36" s="334">
        <f t="shared" si="5"/>
        <v>372</v>
      </c>
    </row>
    <row r="37" spans="1:38" ht="56.4" customHeight="1" x14ac:dyDescent="0.3">
      <c r="A37" s="332" t="s">
        <v>296</v>
      </c>
      <c r="B37" s="333" t="s">
        <v>303</v>
      </c>
      <c r="C37" s="326"/>
      <c r="D37" s="327"/>
      <c r="E37" s="340"/>
      <c r="F37" s="336"/>
      <c r="G37" s="336"/>
      <c r="H37" s="336">
        <f t="shared" si="6"/>
        <v>0</v>
      </c>
      <c r="I37" s="337"/>
      <c r="J37" s="334"/>
      <c r="K37" s="340">
        <v>200</v>
      </c>
      <c r="L37" s="322"/>
      <c r="M37" s="322"/>
      <c r="N37" s="336"/>
      <c r="O37" s="336">
        <f t="shared" si="7"/>
        <v>200</v>
      </c>
      <c r="P37" s="328"/>
      <c r="Q37" s="334"/>
      <c r="R37" s="331"/>
      <c r="S37" s="322"/>
      <c r="T37" s="322"/>
      <c r="U37" s="322"/>
      <c r="V37" s="336">
        <f t="shared" si="13"/>
        <v>0</v>
      </c>
      <c r="W37" s="330"/>
      <c r="X37" s="334"/>
      <c r="Y37" s="327"/>
      <c r="Z37" s="322"/>
      <c r="AA37" s="322"/>
      <c r="AB37" s="336"/>
      <c r="AC37" s="336">
        <f t="shared" si="9"/>
        <v>0</v>
      </c>
      <c r="AD37" s="328"/>
      <c r="AE37" s="334"/>
      <c r="AF37" s="327"/>
      <c r="AG37" s="322"/>
      <c r="AH37" s="322"/>
      <c r="AI37" s="322"/>
      <c r="AJ37" s="336">
        <f t="shared" si="14"/>
        <v>0</v>
      </c>
      <c r="AK37" s="328"/>
      <c r="AL37" s="334">
        <f t="shared" si="5"/>
        <v>200</v>
      </c>
    </row>
    <row r="38" spans="1:38" ht="32.25" customHeight="1" x14ac:dyDescent="0.3">
      <c r="A38" s="332" t="s">
        <v>297</v>
      </c>
      <c r="B38" s="346" t="s">
        <v>302</v>
      </c>
      <c r="C38" s="347"/>
      <c r="D38" s="348"/>
      <c r="E38" s="348"/>
      <c r="F38" s="336"/>
      <c r="G38" s="336">
        <v>20.25</v>
      </c>
      <c r="H38" s="336">
        <f t="shared" si="6"/>
        <v>20.25</v>
      </c>
      <c r="I38" s="337"/>
      <c r="J38" s="334"/>
      <c r="K38" s="327"/>
      <c r="L38" s="322"/>
      <c r="M38" s="322"/>
      <c r="N38" s="336"/>
      <c r="O38" s="336">
        <f t="shared" si="7"/>
        <v>0</v>
      </c>
      <c r="P38" s="328"/>
      <c r="Q38" s="334"/>
      <c r="R38" s="331"/>
      <c r="S38" s="322"/>
      <c r="T38" s="322"/>
      <c r="U38" s="322"/>
      <c r="V38" s="336">
        <f t="shared" si="13"/>
        <v>0</v>
      </c>
      <c r="W38" s="330"/>
      <c r="X38" s="334"/>
      <c r="Y38" s="327"/>
      <c r="Z38" s="322"/>
      <c r="AA38" s="322"/>
      <c r="AB38" s="336"/>
      <c r="AC38" s="336">
        <f t="shared" si="9"/>
        <v>0</v>
      </c>
      <c r="AD38" s="328"/>
      <c r="AE38" s="334"/>
      <c r="AF38" s="327"/>
      <c r="AG38" s="322"/>
      <c r="AH38" s="322"/>
      <c r="AI38" s="322"/>
      <c r="AJ38" s="336">
        <f t="shared" si="14"/>
        <v>0</v>
      </c>
      <c r="AK38" s="328"/>
      <c r="AL38" s="334">
        <f t="shared" si="5"/>
        <v>20.25</v>
      </c>
    </row>
    <row r="39" spans="1:38" ht="39.6" customHeight="1" x14ac:dyDescent="0.3">
      <c r="A39" s="332" t="s">
        <v>298</v>
      </c>
      <c r="B39" s="338" t="s">
        <v>295</v>
      </c>
      <c r="C39" s="326"/>
      <c r="D39" s="327"/>
      <c r="E39" s="336"/>
      <c r="F39" s="336"/>
      <c r="G39" s="322"/>
      <c r="H39" s="336">
        <f t="shared" si="6"/>
        <v>0</v>
      </c>
      <c r="I39" s="337"/>
      <c r="J39" s="334"/>
      <c r="K39" s="327"/>
      <c r="L39" s="322"/>
      <c r="M39" s="322"/>
      <c r="N39" s="336"/>
      <c r="O39" s="336">
        <f t="shared" si="7"/>
        <v>0</v>
      </c>
      <c r="P39" s="328"/>
      <c r="Q39" s="334"/>
      <c r="R39" s="331"/>
      <c r="S39" s="336"/>
      <c r="T39" s="336">
        <v>115.3</v>
      </c>
      <c r="U39" s="322"/>
      <c r="V39" s="336">
        <f t="shared" si="13"/>
        <v>115.3</v>
      </c>
      <c r="W39" s="330"/>
      <c r="X39" s="334"/>
      <c r="Y39" s="327"/>
      <c r="Z39" s="322"/>
      <c r="AA39" s="322"/>
      <c r="AB39" s="336"/>
      <c r="AC39" s="336">
        <f t="shared" si="9"/>
        <v>0</v>
      </c>
      <c r="AD39" s="328"/>
      <c r="AE39" s="334"/>
      <c r="AF39" s="327"/>
      <c r="AG39" s="322"/>
      <c r="AH39" s="322"/>
      <c r="AI39" s="322"/>
      <c r="AJ39" s="336">
        <f t="shared" si="14"/>
        <v>0</v>
      </c>
      <c r="AK39" s="328"/>
      <c r="AL39" s="334">
        <f t="shared" si="5"/>
        <v>115.3</v>
      </c>
    </row>
    <row r="40" spans="1:38" ht="35.4" customHeight="1" x14ac:dyDescent="0.3">
      <c r="A40" s="332" t="s">
        <v>307</v>
      </c>
      <c r="B40" s="349" t="s">
        <v>301</v>
      </c>
      <c r="C40" s="326"/>
      <c r="D40" s="327"/>
      <c r="E40" s="336"/>
      <c r="F40" s="336"/>
      <c r="G40" s="322"/>
      <c r="H40" s="336">
        <f t="shared" si="6"/>
        <v>0</v>
      </c>
      <c r="I40" s="337"/>
      <c r="J40" s="334"/>
      <c r="K40" s="340"/>
      <c r="L40" s="322"/>
      <c r="M40" s="336">
        <v>410</v>
      </c>
      <c r="N40" s="336"/>
      <c r="O40" s="336">
        <f t="shared" si="7"/>
        <v>410</v>
      </c>
      <c r="P40" s="328"/>
      <c r="Q40" s="334"/>
      <c r="R40" s="331"/>
      <c r="S40" s="322"/>
      <c r="T40" s="322"/>
      <c r="U40" s="322"/>
      <c r="V40" s="336">
        <f t="shared" si="13"/>
        <v>0</v>
      </c>
      <c r="W40" s="330"/>
      <c r="X40" s="334"/>
      <c r="Y40" s="327"/>
      <c r="Z40" s="322"/>
      <c r="AA40" s="322"/>
      <c r="AB40" s="336"/>
      <c r="AC40" s="336">
        <f t="shared" si="9"/>
        <v>0</v>
      </c>
      <c r="AD40" s="328"/>
      <c r="AE40" s="334"/>
      <c r="AF40" s="327"/>
      <c r="AG40" s="322"/>
      <c r="AH40" s="322"/>
      <c r="AI40" s="322"/>
      <c r="AJ40" s="336">
        <f t="shared" si="14"/>
        <v>0</v>
      </c>
      <c r="AK40" s="328"/>
      <c r="AL40" s="334">
        <f t="shared" si="5"/>
        <v>410</v>
      </c>
    </row>
    <row r="41" spans="1:38" s="115" customFormat="1" ht="70.8" customHeight="1" x14ac:dyDescent="0.3">
      <c r="A41" s="332" t="s">
        <v>318</v>
      </c>
      <c r="B41" s="344" t="s">
        <v>104</v>
      </c>
      <c r="C41" s="326"/>
      <c r="D41" s="327"/>
      <c r="E41" s="336"/>
      <c r="F41" s="336"/>
      <c r="G41" s="322"/>
      <c r="H41" s="336">
        <f t="shared" si="6"/>
        <v>0</v>
      </c>
      <c r="I41" s="337"/>
      <c r="J41" s="334"/>
      <c r="K41" s="340"/>
      <c r="L41" s="336">
        <v>5</v>
      </c>
      <c r="M41" s="336">
        <v>5</v>
      </c>
      <c r="N41" s="336"/>
      <c r="O41" s="336">
        <f t="shared" si="7"/>
        <v>10</v>
      </c>
      <c r="P41" s="328"/>
      <c r="Q41" s="334"/>
      <c r="R41" s="331"/>
      <c r="S41" s="336">
        <v>5</v>
      </c>
      <c r="T41" s="336">
        <v>5</v>
      </c>
      <c r="U41" s="322"/>
      <c r="V41" s="336">
        <f t="shared" si="13"/>
        <v>10</v>
      </c>
      <c r="W41" s="330"/>
      <c r="X41" s="334"/>
      <c r="Y41" s="327"/>
      <c r="Z41" s="322"/>
      <c r="AA41" s="322"/>
      <c r="AB41" s="336"/>
      <c r="AC41" s="336">
        <f t="shared" si="9"/>
        <v>0</v>
      </c>
      <c r="AD41" s="328"/>
      <c r="AE41" s="334"/>
      <c r="AF41" s="327"/>
      <c r="AG41" s="322"/>
      <c r="AH41" s="322"/>
      <c r="AI41" s="322"/>
      <c r="AJ41" s="336">
        <f t="shared" si="14"/>
        <v>0</v>
      </c>
      <c r="AK41" s="328"/>
      <c r="AL41" s="334">
        <f t="shared" si="5"/>
        <v>20</v>
      </c>
    </row>
    <row r="42" spans="1:38" s="115" customFormat="1" ht="39" customHeight="1" x14ac:dyDescent="0.3">
      <c r="A42" s="332" t="s">
        <v>323</v>
      </c>
      <c r="B42" s="349" t="s">
        <v>322</v>
      </c>
      <c r="C42" s="326"/>
      <c r="D42" s="327"/>
      <c r="E42" s="336"/>
      <c r="F42" s="336"/>
      <c r="G42" s="322"/>
      <c r="H42" s="336"/>
      <c r="I42" s="337"/>
      <c r="J42" s="334"/>
      <c r="K42" s="340"/>
      <c r="L42" s="336">
        <v>66</v>
      </c>
      <c r="M42" s="336"/>
      <c r="N42" s="336"/>
      <c r="O42" s="336">
        <f t="shared" si="7"/>
        <v>66</v>
      </c>
      <c r="P42" s="328"/>
      <c r="Q42" s="334"/>
      <c r="R42" s="331"/>
      <c r="S42" s="336"/>
      <c r="T42" s="336"/>
      <c r="U42" s="322"/>
      <c r="V42" s="336">
        <f t="shared" si="13"/>
        <v>0</v>
      </c>
      <c r="W42" s="330"/>
      <c r="X42" s="334"/>
      <c r="Y42" s="327"/>
      <c r="Z42" s="322"/>
      <c r="AA42" s="322"/>
      <c r="AB42" s="336"/>
      <c r="AC42" s="336">
        <f t="shared" si="9"/>
        <v>0</v>
      </c>
      <c r="AD42" s="328"/>
      <c r="AE42" s="334"/>
      <c r="AF42" s="327"/>
      <c r="AG42" s="322"/>
      <c r="AH42" s="322"/>
      <c r="AI42" s="322"/>
      <c r="AJ42" s="336">
        <f t="shared" si="14"/>
        <v>0</v>
      </c>
      <c r="AK42" s="328"/>
      <c r="AL42" s="334">
        <f t="shared" si="5"/>
        <v>66</v>
      </c>
    </row>
    <row r="43" spans="1:38" s="115" customFormat="1" ht="39" customHeight="1" x14ac:dyDescent="0.3">
      <c r="A43" s="332" t="s">
        <v>332</v>
      </c>
      <c r="B43" s="349" t="s">
        <v>334</v>
      </c>
      <c r="C43" s="326"/>
      <c r="D43" s="327"/>
      <c r="E43" s="336"/>
      <c r="F43" s="336"/>
      <c r="G43" s="322"/>
      <c r="H43" s="336"/>
      <c r="I43" s="337"/>
      <c r="J43" s="334"/>
      <c r="K43" s="340"/>
      <c r="L43" s="336"/>
      <c r="M43" s="336"/>
      <c r="N43" s="336"/>
      <c r="O43" s="336">
        <f t="shared" si="7"/>
        <v>0</v>
      </c>
      <c r="P43" s="328"/>
      <c r="Q43" s="334"/>
      <c r="R43" s="331"/>
      <c r="S43" s="336"/>
      <c r="T43" s="336"/>
      <c r="U43" s="336">
        <v>331.1</v>
      </c>
      <c r="V43" s="336">
        <f t="shared" si="13"/>
        <v>331.1</v>
      </c>
      <c r="W43" s="342"/>
      <c r="X43" s="334"/>
      <c r="Y43" s="327"/>
      <c r="Z43" s="336"/>
      <c r="AA43" s="322"/>
      <c r="AB43" s="336"/>
      <c r="AC43" s="336">
        <f t="shared" si="9"/>
        <v>0</v>
      </c>
      <c r="AD43" s="328"/>
      <c r="AE43" s="334"/>
      <c r="AF43" s="327"/>
      <c r="AG43" s="322"/>
      <c r="AH43" s="322"/>
      <c r="AI43" s="322"/>
      <c r="AJ43" s="336">
        <f t="shared" si="14"/>
        <v>0</v>
      </c>
      <c r="AK43" s="328"/>
      <c r="AL43" s="334">
        <f t="shared" si="5"/>
        <v>331.1</v>
      </c>
    </row>
    <row r="44" spans="1:38" s="115" customFormat="1" ht="39" customHeight="1" x14ac:dyDescent="0.3">
      <c r="A44" s="332" t="s">
        <v>333</v>
      </c>
      <c r="B44" s="349" t="s">
        <v>335</v>
      </c>
      <c r="C44" s="326"/>
      <c r="D44" s="327"/>
      <c r="E44" s="336"/>
      <c r="F44" s="336"/>
      <c r="G44" s="322"/>
      <c r="H44" s="336"/>
      <c r="I44" s="337"/>
      <c r="J44" s="334"/>
      <c r="K44" s="340"/>
      <c r="L44" s="336"/>
      <c r="M44" s="336"/>
      <c r="N44" s="336"/>
      <c r="O44" s="336">
        <f t="shared" si="7"/>
        <v>0</v>
      </c>
      <c r="P44" s="328"/>
      <c r="Q44" s="334"/>
      <c r="R44" s="331"/>
      <c r="S44" s="336"/>
      <c r="T44" s="336"/>
      <c r="U44" s="336">
        <v>44.8</v>
      </c>
      <c r="V44" s="336">
        <f t="shared" si="13"/>
        <v>44.8</v>
      </c>
      <c r="W44" s="330"/>
      <c r="X44" s="334"/>
      <c r="Y44" s="327"/>
      <c r="Z44" s="322"/>
      <c r="AA44" s="322"/>
      <c r="AB44" s="336"/>
      <c r="AC44" s="336">
        <f t="shared" si="9"/>
        <v>0</v>
      </c>
      <c r="AD44" s="328"/>
      <c r="AE44" s="334"/>
      <c r="AF44" s="327"/>
      <c r="AG44" s="322"/>
      <c r="AH44" s="322"/>
      <c r="AI44" s="322"/>
      <c r="AJ44" s="336">
        <f t="shared" si="14"/>
        <v>0</v>
      </c>
      <c r="AK44" s="328"/>
      <c r="AL44" s="334">
        <f t="shared" si="5"/>
        <v>44.8</v>
      </c>
    </row>
    <row r="45" spans="1:38" s="115" customFormat="1" ht="39" customHeight="1" x14ac:dyDescent="0.3">
      <c r="A45" s="332" t="s">
        <v>362</v>
      </c>
      <c r="B45" s="349" t="s">
        <v>363</v>
      </c>
      <c r="C45" s="326"/>
      <c r="D45" s="327"/>
      <c r="E45" s="336"/>
      <c r="F45" s="336"/>
      <c r="G45" s="322"/>
      <c r="H45" s="336"/>
      <c r="I45" s="337"/>
      <c r="J45" s="334"/>
      <c r="K45" s="340"/>
      <c r="L45" s="336"/>
      <c r="M45" s="336"/>
      <c r="N45" s="336"/>
      <c r="O45" s="336"/>
      <c r="P45" s="328"/>
      <c r="Q45" s="334"/>
      <c r="R45" s="331"/>
      <c r="S45" s="336"/>
      <c r="T45" s="336"/>
      <c r="U45" s="336">
        <v>56.2</v>
      </c>
      <c r="V45" s="336">
        <f t="shared" si="13"/>
        <v>56.2</v>
      </c>
      <c r="W45" s="330"/>
      <c r="X45" s="334"/>
      <c r="Y45" s="327"/>
      <c r="Z45" s="322"/>
      <c r="AA45" s="322"/>
      <c r="AB45" s="336"/>
      <c r="AC45" s="336"/>
      <c r="AD45" s="328"/>
      <c r="AE45" s="334"/>
      <c r="AF45" s="327"/>
      <c r="AG45" s="322"/>
      <c r="AH45" s="322"/>
      <c r="AI45" s="322"/>
      <c r="AJ45" s="336">
        <f t="shared" si="14"/>
        <v>0</v>
      </c>
      <c r="AK45" s="328"/>
      <c r="AL45" s="334">
        <f t="shared" si="5"/>
        <v>56.2</v>
      </c>
    </row>
    <row r="46" spans="1:38" ht="15.75" customHeight="1" x14ac:dyDescent="0.3">
      <c r="A46" s="324" t="s">
        <v>72</v>
      </c>
      <c r="B46" s="325" t="s">
        <v>73</v>
      </c>
      <c r="C46" s="326">
        <f t="shared" ref="C46:U46" si="15">SUM(C47:C51)</f>
        <v>1113.27</v>
      </c>
      <c r="D46" s="327">
        <f t="shared" si="15"/>
        <v>855.46</v>
      </c>
      <c r="E46" s="322">
        <f t="shared" si="15"/>
        <v>517.47</v>
      </c>
      <c r="F46" s="322">
        <f t="shared" si="15"/>
        <v>517.46</v>
      </c>
      <c r="G46" s="322">
        <f t="shared" si="15"/>
        <v>0</v>
      </c>
      <c r="H46" s="322">
        <f t="shared" si="15"/>
        <v>1890.39</v>
      </c>
      <c r="I46" s="322">
        <f t="shared" si="15"/>
        <v>0</v>
      </c>
      <c r="J46" s="326">
        <f t="shared" si="15"/>
        <v>0</v>
      </c>
      <c r="K46" s="327">
        <f t="shared" si="15"/>
        <v>0</v>
      </c>
      <c r="L46" s="322">
        <f t="shared" si="15"/>
        <v>0</v>
      </c>
      <c r="M46" s="322">
        <f t="shared" si="15"/>
        <v>135</v>
      </c>
      <c r="N46" s="322">
        <f t="shared" si="15"/>
        <v>0</v>
      </c>
      <c r="O46" s="322">
        <f t="shared" si="15"/>
        <v>135</v>
      </c>
      <c r="P46" s="328">
        <f t="shared" si="15"/>
        <v>0</v>
      </c>
      <c r="Q46" s="326">
        <f t="shared" si="15"/>
        <v>0</v>
      </c>
      <c r="R46" s="331">
        <f t="shared" si="15"/>
        <v>0</v>
      </c>
      <c r="S46" s="322">
        <f t="shared" si="15"/>
        <v>0</v>
      </c>
      <c r="T46" s="322">
        <f t="shared" si="15"/>
        <v>0</v>
      </c>
      <c r="U46" s="322">
        <f t="shared" si="15"/>
        <v>0</v>
      </c>
      <c r="V46" s="336">
        <f t="shared" si="13"/>
        <v>0</v>
      </c>
      <c r="W46" s="330">
        <f t="shared" ref="W46:AL46" si="16">SUM(W47:W51)</f>
        <v>0</v>
      </c>
      <c r="X46" s="326">
        <f t="shared" si="16"/>
        <v>0</v>
      </c>
      <c r="Y46" s="327">
        <f t="shared" si="16"/>
        <v>0</v>
      </c>
      <c r="Z46" s="322">
        <f t="shared" si="16"/>
        <v>0</v>
      </c>
      <c r="AA46" s="322">
        <f t="shared" si="16"/>
        <v>0</v>
      </c>
      <c r="AB46" s="322">
        <f t="shared" si="16"/>
        <v>244.8</v>
      </c>
      <c r="AC46" s="322">
        <f t="shared" si="16"/>
        <v>244.8</v>
      </c>
      <c r="AD46" s="328">
        <f t="shared" si="16"/>
        <v>0</v>
      </c>
      <c r="AE46" s="326">
        <f t="shared" si="16"/>
        <v>0</v>
      </c>
      <c r="AF46" s="327">
        <f t="shared" si="16"/>
        <v>0</v>
      </c>
      <c r="AG46" s="322">
        <f t="shared" si="16"/>
        <v>0</v>
      </c>
      <c r="AH46" s="322">
        <f t="shared" si="16"/>
        <v>0</v>
      </c>
      <c r="AI46" s="322">
        <f t="shared" si="16"/>
        <v>0</v>
      </c>
      <c r="AJ46" s="322">
        <f t="shared" si="16"/>
        <v>0</v>
      </c>
      <c r="AK46" s="328">
        <f t="shared" si="16"/>
        <v>0</v>
      </c>
      <c r="AL46" s="326">
        <f t="shared" si="16"/>
        <v>2270.19</v>
      </c>
    </row>
    <row r="47" spans="1:38" ht="39" customHeight="1" x14ac:dyDescent="0.3">
      <c r="A47" s="332" t="s">
        <v>74</v>
      </c>
      <c r="B47" s="333" t="s">
        <v>28</v>
      </c>
      <c r="C47" s="347">
        <v>1093.45</v>
      </c>
      <c r="D47" s="350">
        <v>265.76</v>
      </c>
      <c r="E47" s="327"/>
      <c r="F47" s="322"/>
      <c r="G47" s="322"/>
      <c r="H47" s="336">
        <f>SUM(D47:G47)</f>
        <v>265.76</v>
      </c>
      <c r="I47" s="337"/>
      <c r="J47" s="334"/>
      <c r="K47" s="327"/>
      <c r="L47" s="322"/>
      <c r="M47" s="322"/>
      <c r="N47" s="322"/>
      <c r="O47" s="336">
        <f>SUM(K47:N47)</f>
        <v>0</v>
      </c>
      <c r="P47" s="328"/>
      <c r="Q47" s="334">
        <f t="shared" ref="Q47:Q49" si="17">J47+O47-P47</f>
        <v>0</v>
      </c>
      <c r="R47" s="331"/>
      <c r="S47" s="322"/>
      <c r="T47" s="322"/>
      <c r="U47" s="322"/>
      <c r="V47" s="336">
        <f t="shared" si="13"/>
        <v>0</v>
      </c>
      <c r="W47" s="330"/>
      <c r="X47" s="334">
        <f t="shared" ref="X47:X49" si="18">Q47+V47-W47</f>
        <v>0</v>
      </c>
      <c r="Y47" s="327"/>
      <c r="Z47" s="322"/>
      <c r="AA47" s="322"/>
      <c r="AB47" s="322"/>
      <c r="AC47" s="336">
        <f>SUM(Y47:AB47)</f>
        <v>0</v>
      </c>
      <c r="AD47" s="328"/>
      <c r="AE47" s="334"/>
      <c r="AF47" s="327"/>
      <c r="AG47" s="322"/>
      <c r="AH47" s="322"/>
      <c r="AI47" s="322"/>
      <c r="AJ47" s="336">
        <f>SUM(AF47:AI47)</f>
        <v>0</v>
      </c>
      <c r="AK47" s="328"/>
      <c r="AL47" s="334">
        <f t="shared" si="5"/>
        <v>265.76</v>
      </c>
    </row>
    <row r="48" spans="1:38" ht="39" customHeight="1" x14ac:dyDescent="0.3">
      <c r="A48" s="332" t="s">
        <v>75</v>
      </c>
      <c r="B48" s="333" t="s">
        <v>30</v>
      </c>
      <c r="C48" s="334"/>
      <c r="D48" s="337">
        <v>589.70000000000005</v>
      </c>
      <c r="E48" s="336">
        <v>517.47</v>
      </c>
      <c r="F48" s="336">
        <v>517.46</v>
      </c>
      <c r="G48" s="322"/>
      <c r="H48" s="336">
        <f>SUM(D48:G48)</f>
        <v>1624.63</v>
      </c>
      <c r="I48" s="337"/>
      <c r="J48" s="334"/>
      <c r="K48" s="327"/>
      <c r="L48" s="322"/>
      <c r="M48" s="322"/>
      <c r="N48" s="322"/>
      <c r="O48" s="336">
        <f>SUM(K48:N48)</f>
        <v>0</v>
      </c>
      <c r="P48" s="328"/>
      <c r="Q48" s="334">
        <f t="shared" si="17"/>
        <v>0</v>
      </c>
      <c r="R48" s="331"/>
      <c r="S48" s="322"/>
      <c r="T48" s="322"/>
      <c r="U48" s="322"/>
      <c r="V48" s="336">
        <f t="shared" si="13"/>
        <v>0</v>
      </c>
      <c r="W48" s="330"/>
      <c r="X48" s="334">
        <f t="shared" si="18"/>
        <v>0</v>
      </c>
      <c r="Y48" s="327"/>
      <c r="Z48" s="322"/>
      <c r="AA48" s="322"/>
      <c r="AB48" s="322"/>
      <c r="AC48" s="336">
        <f t="shared" ref="AC48:AC52" si="19">SUM(Y48:AB48)</f>
        <v>0</v>
      </c>
      <c r="AD48" s="328"/>
      <c r="AE48" s="334"/>
      <c r="AF48" s="327"/>
      <c r="AG48" s="322"/>
      <c r="AH48" s="322"/>
      <c r="AI48" s="322"/>
      <c r="AJ48" s="336">
        <f>SUM(AF48:AI48)</f>
        <v>0</v>
      </c>
      <c r="AK48" s="328"/>
      <c r="AL48" s="334">
        <f t="shared" si="5"/>
        <v>1624.63</v>
      </c>
    </row>
    <row r="49" spans="1:40" ht="47.25" customHeight="1" x14ac:dyDescent="0.3">
      <c r="A49" s="332" t="s">
        <v>76</v>
      </c>
      <c r="B49" s="333" t="s">
        <v>38</v>
      </c>
      <c r="C49" s="334"/>
      <c r="D49" s="340"/>
      <c r="E49" s="322"/>
      <c r="F49" s="322"/>
      <c r="G49" s="322"/>
      <c r="H49" s="336">
        <f t="shared" ref="H49:H51" si="20">SUM(D49:G49)</f>
        <v>0</v>
      </c>
      <c r="I49" s="337"/>
      <c r="J49" s="334"/>
      <c r="K49" s="327"/>
      <c r="L49" s="322"/>
      <c r="M49" s="322"/>
      <c r="N49" s="322"/>
      <c r="O49" s="336">
        <f t="shared" ref="O49:O51" si="21">SUM(K49:N49)</f>
        <v>0</v>
      </c>
      <c r="P49" s="328"/>
      <c r="Q49" s="334">
        <f t="shared" si="17"/>
        <v>0</v>
      </c>
      <c r="R49" s="331"/>
      <c r="S49" s="322"/>
      <c r="T49" s="322"/>
      <c r="U49" s="322"/>
      <c r="V49" s="336">
        <f t="shared" si="13"/>
        <v>0</v>
      </c>
      <c r="W49" s="330"/>
      <c r="X49" s="334">
        <f t="shared" si="18"/>
        <v>0</v>
      </c>
      <c r="Y49" s="327"/>
      <c r="Z49" s="322"/>
      <c r="AA49" s="322"/>
      <c r="AB49" s="322"/>
      <c r="AC49" s="336">
        <f t="shared" si="19"/>
        <v>0</v>
      </c>
      <c r="AD49" s="328"/>
      <c r="AE49" s="334"/>
      <c r="AF49" s="327"/>
      <c r="AG49" s="322"/>
      <c r="AH49" s="322"/>
      <c r="AI49" s="322"/>
      <c r="AJ49" s="336">
        <f t="shared" ref="AJ49" si="22">SUM(AF49:AI49)</f>
        <v>0</v>
      </c>
      <c r="AK49" s="328"/>
      <c r="AL49" s="334">
        <f t="shared" si="5"/>
        <v>0</v>
      </c>
    </row>
    <row r="50" spans="1:40" s="115" customFormat="1" ht="21" customHeight="1" x14ac:dyDescent="0.3">
      <c r="A50" s="332" t="s">
        <v>77</v>
      </c>
      <c r="B50" s="333" t="s">
        <v>84</v>
      </c>
      <c r="C50" s="334"/>
      <c r="D50" s="340"/>
      <c r="E50" s="336"/>
      <c r="F50" s="322"/>
      <c r="G50" s="322"/>
      <c r="H50" s="336">
        <f t="shared" si="20"/>
        <v>0</v>
      </c>
      <c r="I50" s="337"/>
      <c r="J50" s="334"/>
      <c r="K50" s="327"/>
      <c r="L50" s="322"/>
      <c r="M50" s="336">
        <v>135</v>
      </c>
      <c r="N50" s="322"/>
      <c r="O50" s="336">
        <f t="shared" si="21"/>
        <v>135</v>
      </c>
      <c r="P50" s="328"/>
      <c r="Q50" s="334"/>
      <c r="R50" s="331"/>
      <c r="S50" s="322"/>
      <c r="T50" s="322"/>
      <c r="U50" s="322"/>
      <c r="V50" s="336">
        <f t="shared" si="13"/>
        <v>0</v>
      </c>
      <c r="W50" s="330"/>
      <c r="X50" s="334"/>
      <c r="Y50" s="327"/>
      <c r="Z50" s="322"/>
      <c r="AA50" s="322"/>
      <c r="AB50" s="336">
        <v>244.8</v>
      </c>
      <c r="AC50" s="336">
        <f t="shared" si="19"/>
        <v>244.8</v>
      </c>
      <c r="AD50" s="328"/>
      <c r="AE50" s="334"/>
      <c r="AF50" s="327"/>
      <c r="AG50" s="322"/>
      <c r="AH50" s="322"/>
      <c r="AI50" s="322"/>
      <c r="AJ50" s="336"/>
      <c r="AK50" s="328"/>
      <c r="AL50" s="334">
        <f t="shared" si="5"/>
        <v>379.8</v>
      </c>
    </row>
    <row r="51" spans="1:40" ht="21" customHeight="1" x14ac:dyDescent="0.3">
      <c r="A51" s="332" t="s">
        <v>78</v>
      </c>
      <c r="B51" s="341" t="s">
        <v>40</v>
      </c>
      <c r="C51" s="334">
        <v>19.82</v>
      </c>
      <c r="D51" s="340"/>
      <c r="E51" s="340"/>
      <c r="F51" s="327"/>
      <c r="G51" s="327"/>
      <c r="H51" s="336">
        <f t="shared" si="20"/>
        <v>0</v>
      </c>
      <c r="I51" s="337"/>
      <c r="J51" s="334"/>
      <c r="K51" s="327"/>
      <c r="L51" s="322"/>
      <c r="M51" s="322"/>
      <c r="N51" s="322"/>
      <c r="O51" s="336">
        <f t="shared" si="21"/>
        <v>0</v>
      </c>
      <c r="P51" s="328"/>
      <c r="Q51" s="334"/>
      <c r="R51" s="331"/>
      <c r="S51" s="327"/>
      <c r="T51" s="327"/>
      <c r="U51" s="327"/>
      <c r="V51" s="336">
        <f t="shared" si="13"/>
        <v>0</v>
      </c>
      <c r="W51" s="330"/>
      <c r="X51" s="334"/>
      <c r="Y51" s="327"/>
      <c r="Z51" s="322"/>
      <c r="AA51" s="322"/>
      <c r="AB51" s="322"/>
      <c r="AC51" s="336">
        <f t="shared" si="19"/>
        <v>0</v>
      </c>
      <c r="AD51" s="328"/>
      <c r="AE51" s="334"/>
      <c r="AF51" s="327"/>
      <c r="AG51" s="327"/>
      <c r="AH51" s="327"/>
      <c r="AI51" s="327"/>
      <c r="AJ51" s="336"/>
      <c r="AK51" s="328"/>
      <c r="AL51" s="334">
        <f t="shared" si="5"/>
        <v>0</v>
      </c>
    </row>
    <row r="52" spans="1:40" ht="15.75" customHeight="1" x14ac:dyDescent="0.3">
      <c r="A52" s="351" t="s">
        <v>79</v>
      </c>
      <c r="B52" s="325" t="s">
        <v>352</v>
      </c>
      <c r="C52" s="352"/>
      <c r="D52" s="353"/>
      <c r="E52" s="353"/>
      <c r="F52" s="353"/>
      <c r="G52" s="353"/>
      <c r="H52" s="354"/>
      <c r="I52" s="355"/>
      <c r="J52" s="352"/>
      <c r="K52" s="353"/>
      <c r="L52" s="354"/>
      <c r="M52" s="354"/>
      <c r="N52" s="354"/>
      <c r="O52" s="354"/>
      <c r="P52" s="355"/>
      <c r="Q52" s="352"/>
      <c r="R52" s="356"/>
      <c r="S52" s="354"/>
      <c r="T52" s="354"/>
      <c r="U52" s="354"/>
      <c r="V52" s="354"/>
      <c r="W52" s="357"/>
      <c r="X52" s="352"/>
      <c r="Y52" s="353"/>
      <c r="Z52" s="354"/>
      <c r="AA52" s="354"/>
      <c r="AB52" s="354"/>
      <c r="AC52" s="336">
        <f t="shared" si="19"/>
        <v>0</v>
      </c>
      <c r="AD52" s="355"/>
      <c r="AE52" s="352"/>
      <c r="AF52" s="353">
        <f>SUM(AF53)</f>
        <v>0</v>
      </c>
      <c r="AG52" s="354">
        <f t="shared" ref="AG52:AI52" si="23">SUM(AG53)</f>
        <v>0</v>
      </c>
      <c r="AH52" s="354">
        <f t="shared" si="23"/>
        <v>0</v>
      </c>
      <c r="AI52" s="354">
        <f t="shared" si="23"/>
        <v>550</v>
      </c>
      <c r="AJ52" s="354">
        <f>SUM(AF52:AI52)</f>
        <v>550</v>
      </c>
      <c r="AK52" s="355"/>
      <c r="AL52" s="334">
        <f t="shared" si="5"/>
        <v>550</v>
      </c>
    </row>
    <row r="53" spans="1:40" ht="30" customHeight="1" x14ac:dyDescent="0.3">
      <c r="A53" s="332" t="s">
        <v>81</v>
      </c>
      <c r="B53" s="358" t="s">
        <v>370</v>
      </c>
      <c r="C53" s="326"/>
      <c r="D53" s="327"/>
      <c r="E53" s="327"/>
      <c r="F53" s="327"/>
      <c r="G53" s="340"/>
      <c r="H53" s="336"/>
      <c r="I53" s="328"/>
      <c r="J53" s="334"/>
      <c r="K53" s="327"/>
      <c r="L53" s="322"/>
      <c r="M53" s="322"/>
      <c r="N53" s="336"/>
      <c r="O53" s="336"/>
      <c r="P53" s="328"/>
      <c r="Q53" s="334"/>
      <c r="R53" s="359"/>
      <c r="S53" s="336"/>
      <c r="T53" s="336"/>
      <c r="U53" s="336"/>
      <c r="V53" s="336"/>
      <c r="W53" s="330"/>
      <c r="X53" s="334"/>
      <c r="Y53" s="327"/>
      <c r="Z53" s="322"/>
      <c r="AA53" s="322"/>
      <c r="AB53" s="336"/>
      <c r="AC53" s="336">
        <f>SUM(Y53:AB53)</f>
        <v>0</v>
      </c>
      <c r="AD53" s="328"/>
      <c r="AE53" s="334"/>
      <c r="AF53" s="340"/>
      <c r="AG53" s="336"/>
      <c r="AH53" s="336"/>
      <c r="AI53" s="336">
        <v>550</v>
      </c>
      <c r="AJ53" s="336">
        <v>550</v>
      </c>
      <c r="AK53" s="336"/>
      <c r="AL53" s="334">
        <f t="shared" si="5"/>
        <v>550</v>
      </c>
    </row>
    <row r="54" spans="1:40" x14ac:dyDescent="0.3">
      <c r="A54" s="324" t="s">
        <v>85</v>
      </c>
      <c r="B54" s="360" t="s">
        <v>86</v>
      </c>
      <c r="C54" s="326">
        <f t="shared" ref="C54:H54" si="24">C55+C56+C94</f>
        <v>1585.19</v>
      </c>
      <c r="D54" s="327">
        <f t="shared" si="24"/>
        <v>1552.4587050000002</v>
      </c>
      <c r="E54" s="322">
        <f t="shared" si="24"/>
        <v>1018.4787050000001</v>
      </c>
      <c r="F54" s="322">
        <f t="shared" si="24"/>
        <v>1064.0687049999999</v>
      </c>
      <c r="G54" s="322">
        <f t="shared" si="24"/>
        <v>251.11870500000003</v>
      </c>
      <c r="H54" s="361">
        <f t="shared" si="24"/>
        <v>3886.12482</v>
      </c>
      <c r="I54" s="328">
        <f>I56+I94</f>
        <v>2152.61</v>
      </c>
      <c r="J54" s="326">
        <f t="shared" ref="J54:O54" si="25">J55+J56+J94</f>
        <v>2856.9500000000003</v>
      </c>
      <c r="K54" s="327">
        <f t="shared" si="25"/>
        <v>390.73</v>
      </c>
      <c r="L54" s="322">
        <f t="shared" si="25"/>
        <v>283.21999999999997</v>
      </c>
      <c r="M54" s="322">
        <f t="shared" si="25"/>
        <v>698.87</v>
      </c>
      <c r="N54" s="322">
        <f t="shared" si="25"/>
        <v>178.17000000000002</v>
      </c>
      <c r="O54" s="322">
        <f t="shared" si="25"/>
        <v>1550.99</v>
      </c>
      <c r="P54" s="328">
        <f>P56+P94</f>
        <v>3951.6800000000003</v>
      </c>
      <c r="Q54" s="326">
        <f t="shared" ref="Q54:AK54" si="26">Q55+Q56+Q94</f>
        <v>0</v>
      </c>
      <c r="R54" s="331">
        <f t="shared" si="26"/>
        <v>166.66</v>
      </c>
      <c r="S54" s="322">
        <f t="shared" si="26"/>
        <v>226.73299999999998</v>
      </c>
      <c r="T54" s="322">
        <f t="shared" si="26"/>
        <v>834.09</v>
      </c>
      <c r="U54" s="322">
        <f t="shared" si="26"/>
        <v>742.75</v>
      </c>
      <c r="V54" s="322">
        <f t="shared" si="26"/>
        <v>1970.2329999999999</v>
      </c>
      <c r="W54" s="330">
        <f t="shared" si="26"/>
        <v>1411.4199999999998</v>
      </c>
      <c r="X54" s="326">
        <f t="shared" si="26"/>
        <v>0</v>
      </c>
      <c r="Y54" s="327">
        <f t="shared" si="26"/>
        <v>104.22</v>
      </c>
      <c r="Z54" s="322">
        <f t="shared" si="26"/>
        <v>180.32</v>
      </c>
      <c r="AA54" s="322">
        <f t="shared" si="26"/>
        <v>386.32</v>
      </c>
      <c r="AB54" s="322">
        <f t="shared" si="26"/>
        <v>446.84000000000003</v>
      </c>
      <c r="AC54" s="322">
        <f t="shared" si="26"/>
        <v>1117.7</v>
      </c>
      <c r="AD54" s="328">
        <f t="shared" si="26"/>
        <v>440.18</v>
      </c>
      <c r="AE54" s="326">
        <f t="shared" si="26"/>
        <v>272</v>
      </c>
      <c r="AF54" s="327">
        <f t="shared" si="26"/>
        <v>146.46</v>
      </c>
      <c r="AG54" s="322">
        <f t="shared" si="26"/>
        <v>165.86</v>
      </c>
      <c r="AH54" s="322">
        <f t="shared" si="26"/>
        <v>3769.2599999999998</v>
      </c>
      <c r="AI54" s="322">
        <f t="shared" si="26"/>
        <v>904.65</v>
      </c>
      <c r="AJ54" s="322">
        <f t="shared" si="26"/>
        <v>4986.2299999999996</v>
      </c>
      <c r="AK54" s="328">
        <f t="shared" si="26"/>
        <v>2822.43</v>
      </c>
      <c r="AL54" s="326">
        <f>H54+O54+V54+AC54+AJ54</f>
        <v>13511.277819999999</v>
      </c>
      <c r="AN54" s="16"/>
    </row>
    <row r="55" spans="1:40" s="285" customFormat="1" x14ac:dyDescent="0.3">
      <c r="A55" s="351" t="s">
        <v>87</v>
      </c>
      <c r="B55" s="325" t="s">
        <v>88</v>
      </c>
      <c r="C55" s="326"/>
      <c r="D55" s="340">
        <f>'[2]Įsipareigojimu grąžinimas'!D21/1000</f>
        <v>115.43870500000001</v>
      </c>
      <c r="E55" s="340">
        <f>'[2]Įsipareigojimu grąžinimas'!D21/1000</f>
        <v>115.43870500000001</v>
      </c>
      <c r="F55" s="340">
        <f>'[2]Įsipareigojimu grąžinimas'!D21/1000</f>
        <v>115.43870500000001</v>
      </c>
      <c r="G55" s="340">
        <f>'[2]Įsipareigojimu grąžinimas'!D21/1000</f>
        <v>115.43870500000001</v>
      </c>
      <c r="H55" s="361">
        <f>SUM(D55:G55)</f>
        <v>461.75482000000005</v>
      </c>
      <c r="I55" s="328"/>
      <c r="J55" s="326"/>
      <c r="K55" s="340">
        <v>108.56</v>
      </c>
      <c r="L55" s="340">
        <v>79.2</v>
      </c>
      <c r="M55" s="340">
        <v>108.1</v>
      </c>
      <c r="N55" s="340">
        <v>160.4</v>
      </c>
      <c r="O55" s="322">
        <f>SUM(K55:N55)</f>
        <v>456.26</v>
      </c>
      <c r="P55" s="328"/>
      <c r="Q55" s="326"/>
      <c r="R55" s="359">
        <v>137.76</v>
      </c>
      <c r="S55" s="340">
        <v>123.023</v>
      </c>
      <c r="T55" s="340">
        <v>123.02</v>
      </c>
      <c r="U55" s="340">
        <v>175.01</v>
      </c>
      <c r="V55" s="322">
        <f>SUM(R55:U55)</f>
        <v>558.81299999999999</v>
      </c>
      <c r="W55" s="330"/>
      <c r="X55" s="326"/>
      <c r="Y55" s="340">
        <v>84.5</v>
      </c>
      <c r="Z55" s="340">
        <v>84.5</v>
      </c>
      <c r="AA55" s="340">
        <v>84.5</v>
      </c>
      <c r="AB55" s="340">
        <v>152.02000000000001</v>
      </c>
      <c r="AC55" s="322">
        <f>SUM(Y55:AB55)</f>
        <v>405.52</v>
      </c>
      <c r="AD55" s="328"/>
      <c r="AE55" s="326"/>
      <c r="AF55" s="327">
        <v>97</v>
      </c>
      <c r="AG55" s="327">
        <v>97</v>
      </c>
      <c r="AH55" s="327">
        <v>97</v>
      </c>
      <c r="AI55" s="327">
        <v>152</v>
      </c>
      <c r="AJ55" s="327">
        <f>SUM(AF55:AI55)</f>
        <v>443</v>
      </c>
      <c r="AK55" s="328"/>
      <c r="AL55" s="326">
        <f t="shared" ref="AL55:AL120" si="27">H55+O55+V55+AC55+AJ55</f>
        <v>2325.34782</v>
      </c>
      <c r="AN55" s="286"/>
    </row>
    <row r="56" spans="1:40" ht="17.25" customHeight="1" x14ac:dyDescent="0.3">
      <c r="A56" s="362" t="s">
        <v>89</v>
      </c>
      <c r="B56" s="325" t="s">
        <v>90</v>
      </c>
      <c r="C56" s="363">
        <f>SUM(C57:C90)</f>
        <v>1585.19</v>
      </c>
      <c r="D56" s="364">
        <f t="shared" ref="D56:AK56" si="28">SUM(D57:D90)</f>
        <v>1427.6200000000001</v>
      </c>
      <c r="E56" s="364">
        <f t="shared" si="28"/>
        <v>886.54000000000008</v>
      </c>
      <c r="F56" s="364">
        <f t="shared" si="28"/>
        <v>939.53000000000009</v>
      </c>
      <c r="G56" s="364">
        <f t="shared" si="28"/>
        <v>61.57</v>
      </c>
      <c r="H56" s="365">
        <f t="shared" si="28"/>
        <v>3315.2599999999998</v>
      </c>
      <c r="I56" s="364">
        <f t="shared" si="28"/>
        <v>2043.5</v>
      </c>
      <c r="J56" s="347">
        <f t="shared" si="28"/>
        <v>2856.9500000000003</v>
      </c>
      <c r="K56" s="364">
        <f t="shared" si="28"/>
        <v>243</v>
      </c>
      <c r="L56" s="364">
        <f t="shared" si="28"/>
        <v>136.5</v>
      </c>
      <c r="M56" s="364">
        <f t="shared" si="28"/>
        <v>420</v>
      </c>
      <c r="N56" s="364">
        <f t="shared" si="28"/>
        <v>0</v>
      </c>
      <c r="O56" s="365">
        <f t="shared" si="28"/>
        <v>799.5</v>
      </c>
      <c r="P56" s="364">
        <f t="shared" si="28"/>
        <v>3656.4500000000003</v>
      </c>
      <c r="Q56" s="363">
        <f t="shared" si="28"/>
        <v>0</v>
      </c>
      <c r="R56" s="366">
        <f t="shared" ref="R56:W56" si="29">SUM(R57:R93)</f>
        <v>0</v>
      </c>
      <c r="S56" s="364">
        <f t="shared" si="29"/>
        <v>43.11</v>
      </c>
      <c r="T56" s="364">
        <f t="shared" si="29"/>
        <v>569.43000000000006</v>
      </c>
      <c r="U56" s="364">
        <f t="shared" si="29"/>
        <v>545.1</v>
      </c>
      <c r="V56" s="365">
        <f t="shared" si="29"/>
        <v>1157.6399999999999</v>
      </c>
      <c r="W56" s="367">
        <f t="shared" si="29"/>
        <v>1157.6399999999999</v>
      </c>
      <c r="X56" s="363">
        <f t="shared" si="28"/>
        <v>0</v>
      </c>
      <c r="Y56" s="364">
        <f t="shared" ref="Y56:AD56" si="30">SUM(Y57:Y92)</f>
        <v>0</v>
      </c>
      <c r="Z56" s="364">
        <f t="shared" si="30"/>
        <v>45</v>
      </c>
      <c r="AA56" s="364">
        <f t="shared" si="30"/>
        <v>95</v>
      </c>
      <c r="AB56" s="364">
        <f t="shared" si="30"/>
        <v>0</v>
      </c>
      <c r="AC56" s="365">
        <f t="shared" si="30"/>
        <v>140</v>
      </c>
      <c r="AD56" s="364">
        <f t="shared" si="30"/>
        <v>140</v>
      </c>
      <c r="AE56" s="363">
        <f t="shared" si="28"/>
        <v>0</v>
      </c>
      <c r="AF56" s="364">
        <f>SUM(AF57:AF92)</f>
        <v>0</v>
      </c>
      <c r="AG56" s="364">
        <f>SUM(AG57:AG92)</f>
        <v>0</v>
      </c>
      <c r="AH56" s="364">
        <f>SUM(AH57:AH92)</f>
        <v>3502.8999999999996</v>
      </c>
      <c r="AI56" s="364">
        <f>SUM(AI57:AI92)</f>
        <v>116.48</v>
      </c>
      <c r="AJ56" s="365">
        <f>SUM(AJ57:AJ92)</f>
        <v>3619.38</v>
      </c>
      <c r="AK56" s="364">
        <f t="shared" si="28"/>
        <v>1898.58</v>
      </c>
      <c r="AL56" s="326">
        <f>H56+O56+V56+AC56+AJ56</f>
        <v>9031.7799999999988</v>
      </c>
      <c r="AM56" s="16">
        <f>AL55+AL56+AL94</f>
        <v>13511.277819999999</v>
      </c>
      <c r="AN56" s="16"/>
    </row>
    <row r="57" spans="1:40" ht="29.25" customHeight="1" x14ac:dyDescent="0.3">
      <c r="A57" s="332" t="s">
        <v>91</v>
      </c>
      <c r="B57" s="333" t="s">
        <v>28</v>
      </c>
      <c r="C57" s="347">
        <v>1495.91</v>
      </c>
      <c r="D57" s="348">
        <v>363.58000000000004</v>
      </c>
      <c r="E57" s="365"/>
      <c r="F57" s="365"/>
      <c r="G57" s="365"/>
      <c r="H57" s="368">
        <f>SUM(D57:G57)</f>
        <v>363.58000000000004</v>
      </c>
      <c r="I57" s="369">
        <v>1859.49</v>
      </c>
      <c r="J57" s="347">
        <f t="shared" ref="J57:J75" si="31">C57+H57-I57</f>
        <v>0</v>
      </c>
      <c r="K57" s="364"/>
      <c r="L57" s="365"/>
      <c r="M57" s="365"/>
      <c r="N57" s="365"/>
      <c r="O57" s="368">
        <f>SUM(K57:N57)</f>
        <v>0</v>
      </c>
      <c r="P57" s="369"/>
      <c r="Q57" s="347">
        <f t="shared" ref="Q57:Q120" si="32">J57+O57-P57</f>
        <v>0</v>
      </c>
      <c r="R57" s="366"/>
      <c r="S57" s="365"/>
      <c r="T57" s="365"/>
      <c r="U57" s="368"/>
      <c r="V57" s="368">
        <f>SUM(R57:U57)</f>
        <v>0</v>
      </c>
      <c r="W57" s="370"/>
      <c r="X57" s="347">
        <f t="shared" ref="X57:X120" si="33">Q57+V57-W57</f>
        <v>0</v>
      </c>
      <c r="Y57" s="364"/>
      <c r="Z57" s="365"/>
      <c r="AA57" s="365"/>
      <c r="AB57" s="365"/>
      <c r="AC57" s="368">
        <f>SUM(Y57:AB57)</f>
        <v>0</v>
      </c>
      <c r="AD57" s="369"/>
      <c r="AE57" s="347">
        <f t="shared" ref="AE57:AE120" si="34">X57+AC57-AD57</f>
        <v>0</v>
      </c>
      <c r="AF57" s="364"/>
      <c r="AG57" s="365"/>
      <c r="AH57" s="365"/>
      <c r="AI57" s="368"/>
      <c r="AJ57" s="368">
        <f>SUM(AF57:AI57)</f>
        <v>0</v>
      </c>
      <c r="AK57" s="369"/>
      <c r="AL57" s="363">
        <f t="shared" si="27"/>
        <v>363.58000000000004</v>
      </c>
    </row>
    <row r="58" spans="1:40" ht="31.5" customHeight="1" x14ac:dyDescent="0.3">
      <c r="A58" s="332" t="s">
        <v>92</v>
      </c>
      <c r="B58" s="333" t="s">
        <v>30</v>
      </c>
      <c r="C58" s="347"/>
      <c r="D58" s="348">
        <v>1004.6</v>
      </c>
      <c r="E58" s="368">
        <v>886.54000000000008</v>
      </c>
      <c r="F58" s="368">
        <v>886.53000000000009</v>
      </c>
      <c r="G58" s="368"/>
      <c r="H58" s="368">
        <f t="shared" ref="H58:H75" si="35">SUM(D58:G58)</f>
        <v>2777.67</v>
      </c>
      <c r="I58" s="369"/>
      <c r="J58" s="347">
        <f t="shared" si="31"/>
        <v>2777.67</v>
      </c>
      <c r="K58" s="364"/>
      <c r="L58" s="365"/>
      <c r="M58" s="365"/>
      <c r="N58" s="365"/>
      <c r="O58" s="368">
        <f t="shared" ref="O58:O76" si="36">SUM(K58:N58)</f>
        <v>0</v>
      </c>
      <c r="P58" s="369">
        <v>2777.67</v>
      </c>
      <c r="Q58" s="347">
        <f t="shared" si="32"/>
        <v>0</v>
      </c>
      <c r="R58" s="366"/>
      <c r="S58" s="365"/>
      <c r="T58" s="365"/>
      <c r="U58" s="368"/>
      <c r="V58" s="368">
        <f t="shared" ref="V58:V71" si="37">SUM(R58:U58)</f>
        <v>0</v>
      </c>
      <c r="W58" s="370"/>
      <c r="X58" s="347">
        <f t="shared" si="33"/>
        <v>0</v>
      </c>
      <c r="Y58" s="364"/>
      <c r="Z58" s="365"/>
      <c r="AA58" s="365"/>
      <c r="AB58" s="365"/>
      <c r="AC58" s="368">
        <f t="shared" ref="AC58:AC59" si="38">SUM(Y58:AB58)</f>
        <v>0</v>
      </c>
      <c r="AD58" s="369"/>
      <c r="AE58" s="347">
        <f t="shared" si="34"/>
        <v>0</v>
      </c>
      <c r="AF58" s="364"/>
      <c r="AG58" s="365"/>
      <c r="AH58" s="365"/>
      <c r="AI58" s="368"/>
      <c r="AJ58" s="368">
        <f t="shared" ref="AJ58:AJ59" si="39">SUM(AF58:AI58)</f>
        <v>0</v>
      </c>
      <c r="AK58" s="369"/>
      <c r="AL58" s="363">
        <f t="shared" si="27"/>
        <v>2777.67</v>
      </c>
    </row>
    <row r="59" spans="1:40" ht="53.25" customHeight="1" x14ac:dyDescent="0.3">
      <c r="A59" s="332" t="s">
        <v>93</v>
      </c>
      <c r="B59" s="333" t="s">
        <v>38</v>
      </c>
      <c r="C59" s="347">
        <v>10</v>
      </c>
      <c r="D59" s="348">
        <v>59.44</v>
      </c>
      <c r="E59" s="368"/>
      <c r="F59" s="368"/>
      <c r="G59" s="368"/>
      <c r="H59" s="368">
        <f t="shared" si="35"/>
        <v>59.44</v>
      </c>
      <c r="I59" s="369">
        <v>69.44</v>
      </c>
      <c r="J59" s="347">
        <f t="shared" si="31"/>
        <v>0</v>
      </c>
      <c r="K59" s="364"/>
      <c r="L59" s="365"/>
      <c r="M59" s="365"/>
      <c r="N59" s="365"/>
      <c r="O59" s="368">
        <f t="shared" si="36"/>
        <v>0</v>
      </c>
      <c r="P59" s="369"/>
      <c r="Q59" s="347">
        <f t="shared" si="32"/>
        <v>0</v>
      </c>
      <c r="R59" s="366"/>
      <c r="S59" s="365"/>
      <c r="T59" s="365"/>
      <c r="U59" s="368"/>
      <c r="V59" s="368">
        <f t="shared" si="37"/>
        <v>0</v>
      </c>
      <c r="W59" s="370"/>
      <c r="X59" s="347">
        <f t="shared" si="33"/>
        <v>0</v>
      </c>
      <c r="Y59" s="364"/>
      <c r="Z59" s="365"/>
      <c r="AA59" s="365"/>
      <c r="AB59" s="365"/>
      <c r="AC59" s="368">
        <f t="shared" si="38"/>
        <v>0</v>
      </c>
      <c r="AD59" s="369"/>
      <c r="AE59" s="347">
        <f t="shared" si="34"/>
        <v>0</v>
      </c>
      <c r="AF59" s="364"/>
      <c r="AG59" s="365"/>
      <c r="AH59" s="365"/>
      <c r="AI59" s="368"/>
      <c r="AJ59" s="368">
        <f t="shared" si="39"/>
        <v>0</v>
      </c>
      <c r="AK59" s="369"/>
      <c r="AL59" s="363">
        <f t="shared" si="27"/>
        <v>59.44</v>
      </c>
    </row>
    <row r="60" spans="1:40" ht="42.75" customHeight="1" x14ac:dyDescent="0.3">
      <c r="A60" s="332" t="s">
        <v>94</v>
      </c>
      <c r="B60" s="333" t="s">
        <v>57</v>
      </c>
      <c r="C60" s="347"/>
      <c r="D60" s="348"/>
      <c r="E60" s="368"/>
      <c r="F60" s="368"/>
      <c r="G60" s="368"/>
      <c r="H60" s="368">
        <f t="shared" si="35"/>
        <v>0</v>
      </c>
      <c r="I60" s="369"/>
      <c r="J60" s="347">
        <f t="shared" si="31"/>
        <v>0</v>
      </c>
      <c r="K60" s="348">
        <v>43</v>
      </c>
      <c r="L60" s="365"/>
      <c r="M60" s="365"/>
      <c r="N60" s="365"/>
      <c r="O60" s="368">
        <f t="shared" si="36"/>
        <v>43</v>
      </c>
      <c r="P60" s="369">
        <v>43</v>
      </c>
      <c r="Q60" s="347"/>
      <c r="R60" s="366"/>
      <c r="S60" s="365"/>
      <c r="T60" s="365"/>
      <c r="U60" s="368"/>
      <c r="V60" s="368"/>
      <c r="W60" s="370"/>
      <c r="X60" s="347"/>
      <c r="Y60" s="364"/>
      <c r="Z60" s="365"/>
      <c r="AA60" s="365"/>
      <c r="AB60" s="365"/>
      <c r="AC60" s="368"/>
      <c r="AD60" s="369"/>
      <c r="AE60" s="347"/>
      <c r="AF60" s="364"/>
      <c r="AG60" s="365"/>
      <c r="AH60" s="365"/>
      <c r="AI60" s="368"/>
      <c r="AJ60" s="368"/>
      <c r="AK60" s="369"/>
      <c r="AL60" s="363">
        <f t="shared" si="27"/>
        <v>43</v>
      </c>
    </row>
    <row r="61" spans="1:40" ht="30" customHeight="1" x14ac:dyDescent="0.3">
      <c r="A61" s="332" t="s">
        <v>95</v>
      </c>
      <c r="B61" s="333" t="s">
        <v>59</v>
      </c>
      <c r="C61" s="347"/>
      <c r="D61" s="348"/>
      <c r="E61" s="368"/>
      <c r="F61" s="368"/>
      <c r="G61" s="368"/>
      <c r="H61" s="368"/>
      <c r="I61" s="369"/>
      <c r="J61" s="347">
        <f t="shared" si="31"/>
        <v>0</v>
      </c>
      <c r="K61" s="364"/>
      <c r="L61" s="368">
        <v>60.5</v>
      </c>
      <c r="M61" s="365"/>
      <c r="N61" s="365"/>
      <c r="O61" s="368">
        <f t="shared" si="36"/>
        <v>60.5</v>
      </c>
      <c r="P61" s="369">
        <v>60.5</v>
      </c>
      <c r="Q61" s="347">
        <f t="shared" si="32"/>
        <v>0</v>
      </c>
      <c r="R61" s="366"/>
      <c r="S61" s="365"/>
      <c r="T61" s="365"/>
      <c r="U61" s="368"/>
      <c r="V61" s="368">
        <f t="shared" si="37"/>
        <v>0</v>
      </c>
      <c r="W61" s="370"/>
      <c r="X61" s="347">
        <f t="shared" si="33"/>
        <v>0</v>
      </c>
      <c r="Y61" s="364"/>
      <c r="Z61" s="365"/>
      <c r="AA61" s="365"/>
      <c r="AB61" s="365"/>
      <c r="AC61" s="368">
        <f t="shared" ref="AC61:AC92" si="40">SUM(Y61:AB61)</f>
        <v>0</v>
      </c>
      <c r="AD61" s="369"/>
      <c r="AE61" s="347">
        <f t="shared" si="34"/>
        <v>0</v>
      </c>
      <c r="AF61" s="364"/>
      <c r="AG61" s="365"/>
      <c r="AH61" s="365"/>
      <c r="AI61" s="368"/>
      <c r="AJ61" s="368">
        <f t="shared" ref="AJ61:AJ92" si="41">SUM(AF61:AI61)</f>
        <v>0</v>
      </c>
      <c r="AK61" s="369"/>
      <c r="AL61" s="363">
        <f t="shared" si="27"/>
        <v>60.5</v>
      </c>
    </row>
    <row r="62" spans="1:40" ht="31.2" customHeight="1" x14ac:dyDescent="0.3">
      <c r="A62" s="332" t="s">
        <v>96</v>
      </c>
      <c r="B62" s="333" t="s">
        <v>61</v>
      </c>
      <c r="C62" s="347"/>
      <c r="D62" s="348"/>
      <c r="E62" s="368"/>
      <c r="F62" s="368"/>
      <c r="G62" s="368"/>
      <c r="H62" s="368">
        <f t="shared" si="35"/>
        <v>0</v>
      </c>
      <c r="I62" s="369"/>
      <c r="J62" s="347">
        <f t="shared" si="31"/>
        <v>0</v>
      </c>
      <c r="K62" s="364"/>
      <c r="L62" s="365"/>
      <c r="M62" s="365"/>
      <c r="N62" s="365"/>
      <c r="O62" s="368">
        <f t="shared" si="36"/>
        <v>0</v>
      </c>
      <c r="P62" s="369"/>
      <c r="Q62" s="347">
        <f t="shared" si="32"/>
        <v>0</v>
      </c>
      <c r="R62" s="366"/>
      <c r="S62" s="368">
        <v>33.11</v>
      </c>
      <c r="T62" s="365"/>
      <c r="U62" s="368"/>
      <c r="V62" s="368">
        <f t="shared" si="37"/>
        <v>33.11</v>
      </c>
      <c r="W62" s="370">
        <v>33.11</v>
      </c>
      <c r="X62" s="347">
        <f t="shared" si="33"/>
        <v>0</v>
      </c>
      <c r="Y62" s="364"/>
      <c r="Z62" s="365"/>
      <c r="AA62" s="365"/>
      <c r="AB62" s="365"/>
      <c r="AC62" s="368">
        <f t="shared" si="40"/>
        <v>0</v>
      </c>
      <c r="AD62" s="369"/>
      <c r="AE62" s="347">
        <f t="shared" si="34"/>
        <v>0</v>
      </c>
      <c r="AF62" s="364"/>
      <c r="AG62" s="365"/>
      <c r="AH62" s="365"/>
      <c r="AI62" s="368"/>
      <c r="AJ62" s="368">
        <f t="shared" si="41"/>
        <v>0</v>
      </c>
      <c r="AK62" s="369"/>
      <c r="AL62" s="363">
        <f t="shared" si="27"/>
        <v>33.11</v>
      </c>
    </row>
    <row r="63" spans="1:40" ht="29.25" customHeight="1" x14ac:dyDescent="0.3">
      <c r="A63" s="332" t="s">
        <v>97</v>
      </c>
      <c r="B63" s="333" t="s">
        <v>63</v>
      </c>
      <c r="C63" s="347"/>
      <c r="D63" s="348"/>
      <c r="E63" s="368"/>
      <c r="F63" s="368">
        <v>53</v>
      </c>
      <c r="G63" s="368"/>
      <c r="H63" s="368">
        <f t="shared" si="35"/>
        <v>53</v>
      </c>
      <c r="I63" s="369">
        <v>53</v>
      </c>
      <c r="J63" s="347">
        <f t="shared" si="31"/>
        <v>0</v>
      </c>
      <c r="K63" s="364"/>
      <c r="L63" s="365"/>
      <c r="M63" s="365"/>
      <c r="N63" s="365"/>
      <c r="O63" s="368">
        <f t="shared" si="36"/>
        <v>0</v>
      </c>
      <c r="P63" s="369"/>
      <c r="Q63" s="347">
        <f t="shared" si="32"/>
        <v>0</v>
      </c>
      <c r="R63" s="366"/>
      <c r="S63" s="365"/>
      <c r="T63" s="365"/>
      <c r="U63" s="368"/>
      <c r="V63" s="368">
        <f t="shared" si="37"/>
        <v>0</v>
      </c>
      <c r="W63" s="370"/>
      <c r="X63" s="347">
        <f t="shared" si="33"/>
        <v>0</v>
      </c>
      <c r="Y63" s="364"/>
      <c r="Z63" s="365"/>
      <c r="AA63" s="365"/>
      <c r="AB63" s="365"/>
      <c r="AC63" s="368">
        <f t="shared" si="40"/>
        <v>0</v>
      </c>
      <c r="AD63" s="369"/>
      <c r="AE63" s="347">
        <f t="shared" si="34"/>
        <v>0</v>
      </c>
      <c r="AF63" s="364"/>
      <c r="AG63" s="365"/>
      <c r="AH63" s="365"/>
      <c r="AI63" s="368"/>
      <c r="AJ63" s="368">
        <f t="shared" si="41"/>
        <v>0</v>
      </c>
      <c r="AK63" s="369"/>
      <c r="AL63" s="363">
        <f t="shared" si="27"/>
        <v>53</v>
      </c>
    </row>
    <row r="64" spans="1:40" ht="23.4" customHeight="1" x14ac:dyDescent="0.3">
      <c r="A64" s="332" t="s">
        <v>98</v>
      </c>
      <c r="B64" s="333" t="s">
        <v>52</v>
      </c>
      <c r="C64" s="347"/>
      <c r="D64" s="348"/>
      <c r="E64" s="368"/>
      <c r="F64" s="368"/>
      <c r="G64" s="368"/>
      <c r="H64" s="368">
        <f t="shared" si="35"/>
        <v>0</v>
      </c>
      <c r="I64" s="369"/>
      <c r="J64" s="347">
        <f t="shared" si="31"/>
        <v>0</v>
      </c>
      <c r="K64" s="364"/>
      <c r="L64" s="365"/>
      <c r="M64" s="365"/>
      <c r="N64" s="368"/>
      <c r="O64" s="368">
        <f t="shared" si="36"/>
        <v>0</v>
      </c>
      <c r="P64" s="369"/>
      <c r="Q64" s="347">
        <f t="shared" si="32"/>
        <v>0</v>
      </c>
      <c r="R64" s="366"/>
      <c r="S64" s="365"/>
      <c r="T64" s="365"/>
      <c r="U64" s="368">
        <v>90</v>
      </c>
      <c r="V64" s="368">
        <f t="shared" si="37"/>
        <v>90</v>
      </c>
      <c r="W64" s="370">
        <v>90</v>
      </c>
      <c r="X64" s="347">
        <f t="shared" si="33"/>
        <v>0</v>
      </c>
      <c r="Y64" s="364"/>
      <c r="Z64" s="365"/>
      <c r="AA64" s="365"/>
      <c r="AB64" s="365"/>
      <c r="AC64" s="368">
        <f t="shared" si="40"/>
        <v>0</v>
      </c>
      <c r="AD64" s="369"/>
      <c r="AE64" s="347">
        <f t="shared" si="34"/>
        <v>0</v>
      </c>
      <c r="AF64" s="364"/>
      <c r="AG64" s="365"/>
      <c r="AH64" s="365"/>
      <c r="AI64" s="368"/>
      <c r="AJ64" s="368">
        <f t="shared" si="41"/>
        <v>0</v>
      </c>
      <c r="AK64" s="369"/>
      <c r="AL64" s="363">
        <f t="shared" si="27"/>
        <v>90</v>
      </c>
    </row>
    <row r="65" spans="1:38" ht="24.6" customHeight="1" x14ac:dyDescent="0.3">
      <c r="A65" s="332" t="s">
        <v>99</v>
      </c>
      <c r="B65" s="333" t="s">
        <v>65</v>
      </c>
      <c r="C65" s="347"/>
      <c r="D65" s="348"/>
      <c r="E65" s="368"/>
      <c r="F65" s="368"/>
      <c r="G65" s="368">
        <v>21.22</v>
      </c>
      <c r="H65" s="368">
        <f t="shared" si="35"/>
        <v>21.22</v>
      </c>
      <c r="I65" s="369">
        <v>21.22</v>
      </c>
      <c r="J65" s="347">
        <f t="shared" si="31"/>
        <v>0</v>
      </c>
      <c r="K65" s="364"/>
      <c r="L65" s="365"/>
      <c r="M65" s="365"/>
      <c r="N65" s="365"/>
      <c r="O65" s="368">
        <f t="shared" si="36"/>
        <v>0</v>
      </c>
      <c r="P65" s="369"/>
      <c r="Q65" s="347">
        <f t="shared" si="32"/>
        <v>0</v>
      </c>
      <c r="R65" s="366"/>
      <c r="S65" s="365"/>
      <c r="T65" s="365"/>
      <c r="U65" s="368"/>
      <c r="V65" s="368">
        <f t="shared" si="37"/>
        <v>0</v>
      </c>
      <c r="W65" s="370"/>
      <c r="X65" s="347">
        <f t="shared" si="33"/>
        <v>0</v>
      </c>
      <c r="Y65" s="364"/>
      <c r="Z65" s="365"/>
      <c r="AA65" s="365"/>
      <c r="AB65" s="365"/>
      <c r="AC65" s="368">
        <f t="shared" si="40"/>
        <v>0</v>
      </c>
      <c r="AD65" s="369"/>
      <c r="AE65" s="347">
        <f t="shared" si="34"/>
        <v>0</v>
      </c>
      <c r="AF65" s="364"/>
      <c r="AG65" s="365"/>
      <c r="AH65" s="365"/>
      <c r="AI65" s="368"/>
      <c r="AJ65" s="368">
        <f t="shared" si="41"/>
        <v>0</v>
      </c>
      <c r="AK65" s="369"/>
      <c r="AL65" s="363">
        <f t="shared" si="27"/>
        <v>21.22</v>
      </c>
    </row>
    <row r="66" spans="1:38" ht="31.2" customHeight="1" x14ac:dyDescent="0.3">
      <c r="A66" s="332" t="s">
        <v>100</v>
      </c>
      <c r="B66" s="333" t="s">
        <v>101</v>
      </c>
      <c r="C66" s="347"/>
      <c r="D66" s="348"/>
      <c r="E66" s="368"/>
      <c r="F66" s="368"/>
      <c r="G66" s="368"/>
      <c r="H66" s="368">
        <f t="shared" si="35"/>
        <v>0</v>
      </c>
      <c r="I66" s="369"/>
      <c r="J66" s="347">
        <f t="shared" si="31"/>
        <v>0</v>
      </c>
      <c r="K66" s="364"/>
      <c r="L66" s="365"/>
      <c r="M66" s="365"/>
      <c r="N66" s="365"/>
      <c r="O66" s="368">
        <f t="shared" si="36"/>
        <v>0</v>
      </c>
      <c r="P66" s="369"/>
      <c r="Q66" s="347">
        <f t="shared" si="32"/>
        <v>0</v>
      </c>
      <c r="R66" s="366"/>
      <c r="S66" s="365"/>
      <c r="T66" s="365"/>
      <c r="U66" s="368">
        <v>23</v>
      </c>
      <c r="V66" s="368">
        <f t="shared" si="37"/>
        <v>23</v>
      </c>
      <c r="W66" s="370">
        <v>23</v>
      </c>
      <c r="X66" s="347">
        <f t="shared" si="33"/>
        <v>0</v>
      </c>
      <c r="Y66" s="364"/>
      <c r="Z66" s="365"/>
      <c r="AA66" s="365"/>
      <c r="AB66" s="365"/>
      <c r="AC66" s="368">
        <f t="shared" si="40"/>
        <v>0</v>
      </c>
      <c r="AD66" s="369"/>
      <c r="AE66" s="347">
        <f t="shared" si="34"/>
        <v>0</v>
      </c>
      <c r="AF66" s="364"/>
      <c r="AG66" s="365"/>
      <c r="AH66" s="365"/>
      <c r="AI66" s="368"/>
      <c r="AJ66" s="368">
        <f t="shared" si="41"/>
        <v>0</v>
      </c>
      <c r="AK66" s="369"/>
      <c r="AL66" s="363">
        <f t="shared" si="27"/>
        <v>23</v>
      </c>
    </row>
    <row r="67" spans="1:38" ht="31.5" customHeight="1" x14ac:dyDescent="0.3">
      <c r="A67" s="371" t="s">
        <v>102</v>
      </c>
      <c r="B67" s="372" t="s">
        <v>67</v>
      </c>
      <c r="C67" s="347"/>
      <c r="D67" s="348"/>
      <c r="E67" s="368"/>
      <c r="F67" s="368"/>
      <c r="G67" s="368"/>
      <c r="H67" s="368">
        <f t="shared" si="35"/>
        <v>0</v>
      </c>
      <c r="I67" s="369">
        <v>0</v>
      </c>
      <c r="J67" s="347">
        <f t="shared" si="31"/>
        <v>0</v>
      </c>
      <c r="K67" s="364"/>
      <c r="L67" s="365"/>
      <c r="M67" s="368"/>
      <c r="N67" s="368"/>
      <c r="O67" s="368">
        <f t="shared" si="36"/>
        <v>0</v>
      </c>
      <c r="P67" s="369"/>
      <c r="Q67" s="347">
        <f t="shared" si="32"/>
        <v>0</v>
      </c>
      <c r="R67" s="366"/>
      <c r="S67" s="365"/>
      <c r="T67" s="368">
        <v>148.13</v>
      </c>
      <c r="U67" s="368"/>
      <c r="V67" s="368">
        <f t="shared" si="37"/>
        <v>148.13</v>
      </c>
      <c r="W67" s="370">
        <v>148.13</v>
      </c>
      <c r="X67" s="347">
        <f t="shared" si="33"/>
        <v>0</v>
      </c>
      <c r="Y67" s="364"/>
      <c r="Z67" s="365"/>
      <c r="AA67" s="368"/>
      <c r="AB67" s="368"/>
      <c r="AC67" s="368">
        <f t="shared" si="40"/>
        <v>0</v>
      </c>
      <c r="AD67" s="369"/>
      <c r="AE67" s="347">
        <f t="shared" si="34"/>
        <v>0</v>
      </c>
      <c r="AF67" s="364"/>
      <c r="AG67" s="365"/>
      <c r="AH67" s="365"/>
      <c r="AI67" s="368"/>
      <c r="AJ67" s="368">
        <f t="shared" si="41"/>
        <v>0</v>
      </c>
      <c r="AK67" s="369"/>
      <c r="AL67" s="363">
        <f t="shared" si="27"/>
        <v>148.13</v>
      </c>
    </row>
    <row r="68" spans="1:38" ht="81" customHeight="1" x14ac:dyDescent="0.3">
      <c r="A68" s="332" t="s">
        <v>103</v>
      </c>
      <c r="B68" s="344" t="s">
        <v>104</v>
      </c>
      <c r="C68" s="373"/>
      <c r="D68" s="374"/>
      <c r="E68" s="361"/>
      <c r="F68" s="361"/>
      <c r="G68" s="368">
        <v>10</v>
      </c>
      <c r="H68" s="368">
        <f t="shared" si="35"/>
        <v>10</v>
      </c>
      <c r="I68" s="369">
        <v>10</v>
      </c>
      <c r="J68" s="347">
        <f t="shared" si="31"/>
        <v>0</v>
      </c>
      <c r="K68" s="364"/>
      <c r="L68" s="368">
        <v>10</v>
      </c>
      <c r="M68" s="368">
        <v>10</v>
      </c>
      <c r="N68" s="368"/>
      <c r="O68" s="368">
        <f t="shared" si="36"/>
        <v>20</v>
      </c>
      <c r="P68" s="369">
        <v>20</v>
      </c>
      <c r="Q68" s="347">
        <f t="shared" si="32"/>
        <v>0</v>
      </c>
      <c r="R68" s="366"/>
      <c r="S68" s="368">
        <v>10</v>
      </c>
      <c r="T68" s="368">
        <v>10</v>
      </c>
      <c r="U68" s="368"/>
      <c r="V68" s="368">
        <f t="shared" si="37"/>
        <v>20</v>
      </c>
      <c r="W68" s="370">
        <v>20</v>
      </c>
      <c r="X68" s="347">
        <f t="shared" si="33"/>
        <v>0</v>
      </c>
      <c r="Y68" s="364"/>
      <c r="Z68" s="365"/>
      <c r="AA68" s="365"/>
      <c r="AB68" s="368"/>
      <c r="AC68" s="368">
        <f t="shared" si="40"/>
        <v>0</v>
      </c>
      <c r="AD68" s="369"/>
      <c r="AE68" s="347">
        <f t="shared" si="34"/>
        <v>0</v>
      </c>
      <c r="AF68" s="364"/>
      <c r="AG68" s="365"/>
      <c r="AH68" s="365"/>
      <c r="AI68" s="368"/>
      <c r="AJ68" s="368">
        <f t="shared" si="41"/>
        <v>0</v>
      </c>
      <c r="AK68" s="369"/>
      <c r="AL68" s="363">
        <f t="shared" si="27"/>
        <v>50</v>
      </c>
    </row>
    <row r="69" spans="1:38" ht="50.25" customHeight="1" x14ac:dyDescent="0.3">
      <c r="A69" s="332" t="s">
        <v>105</v>
      </c>
      <c r="B69" s="333" t="s">
        <v>364</v>
      </c>
      <c r="C69" s="373"/>
      <c r="D69" s="374"/>
      <c r="E69" s="361"/>
      <c r="F69" s="361"/>
      <c r="G69" s="368"/>
      <c r="H69" s="368">
        <f t="shared" si="35"/>
        <v>0</v>
      </c>
      <c r="I69" s="369"/>
      <c r="J69" s="347">
        <f t="shared" si="31"/>
        <v>0</v>
      </c>
      <c r="K69" s="364"/>
      <c r="L69" s="365"/>
      <c r="M69" s="368"/>
      <c r="N69" s="365"/>
      <c r="O69" s="368">
        <f t="shared" si="36"/>
        <v>0</v>
      </c>
      <c r="P69" s="369"/>
      <c r="Q69" s="347">
        <f t="shared" si="32"/>
        <v>0</v>
      </c>
      <c r="R69" s="366"/>
      <c r="S69" s="365"/>
      <c r="T69" s="365"/>
      <c r="U69" s="368"/>
      <c r="V69" s="368">
        <f t="shared" si="37"/>
        <v>0</v>
      </c>
      <c r="W69" s="370"/>
      <c r="X69" s="347">
        <f t="shared" si="33"/>
        <v>0</v>
      </c>
      <c r="Y69" s="364"/>
      <c r="Z69" s="365"/>
      <c r="AA69" s="368"/>
      <c r="AB69" s="365"/>
      <c r="AC69" s="368">
        <f t="shared" si="40"/>
        <v>0</v>
      </c>
      <c r="AD69" s="369"/>
      <c r="AE69" s="347">
        <f t="shared" si="34"/>
        <v>0</v>
      </c>
      <c r="AF69" s="364"/>
      <c r="AG69" s="365"/>
      <c r="AH69" s="368">
        <v>699.6</v>
      </c>
      <c r="AI69" s="368"/>
      <c r="AJ69" s="368">
        <f t="shared" si="41"/>
        <v>699.6</v>
      </c>
      <c r="AK69" s="369"/>
      <c r="AL69" s="363">
        <f t="shared" si="27"/>
        <v>699.6</v>
      </c>
    </row>
    <row r="70" spans="1:38" ht="40.5" customHeight="1" x14ac:dyDescent="0.3">
      <c r="A70" s="332" t="s">
        <v>106</v>
      </c>
      <c r="B70" s="333" t="s">
        <v>365</v>
      </c>
      <c r="C70" s="373"/>
      <c r="D70" s="374"/>
      <c r="E70" s="361"/>
      <c r="F70" s="361"/>
      <c r="G70" s="368"/>
      <c r="H70" s="368">
        <f t="shared" si="35"/>
        <v>0</v>
      </c>
      <c r="I70" s="369"/>
      <c r="J70" s="347">
        <f t="shared" si="31"/>
        <v>0</v>
      </c>
      <c r="K70" s="364"/>
      <c r="L70" s="365"/>
      <c r="M70" s="365"/>
      <c r="N70" s="368"/>
      <c r="O70" s="368">
        <f t="shared" si="36"/>
        <v>0</v>
      </c>
      <c r="P70" s="369"/>
      <c r="Q70" s="347">
        <f t="shared" si="32"/>
        <v>0</v>
      </c>
      <c r="R70" s="366"/>
      <c r="S70" s="365"/>
      <c r="T70" s="368"/>
      <c r="U70" s="368"/>
      <c r="V70" s="368">
        <f t="shared" si="37"/>
        <v>0</v>
      </c>
      <c r="W70" s="370"/>
      <c r="X70" s="347">
        <f t="shared" si="33"/>
        <v>0</v>
      </c>
      <c r="Y70" s="364"/>
      <c r="Z70" s="365"/>
      <c r="AA70" s="365"/>
      <c r="AB70" s="368"/>
      <c r="AC70" s="368">
        <f t="shared" si="40"/>
        <v>0</v>
      </c>
      <c r="AD70" s="369"/>
      <c r="AE70" s="347">
        <f t="shared" si="34"/>
        <v>0</v>
      </c>
      <c r="AF70" s="364"/>
      <c r="AG70" s="365"/>
      <c r="AH70" s="368">
        <v>372</v>
      </c>
      <c r="AI70" s="368"/>
      <c r="AJ70" s="368">
        <f t="shared" si="41"/>
        <v>372</v>
      </c>
      <c r="AK70" s="369"/>
      <c r="AL70" s="363">
        <f t="shared" si="27"/>
        <v>372</v>
      </c>
    </row>
    <row r="71" spans="1:38" ht="19.5" customHeight="1" x14ac:dyDescent="0.3">
      <c r="A71" s="332" t="s">
        <v>107</v>
      </c>
      <c r="B71" s="343" t="s">
        <v>55</v>
      </c>
      <c r="C71" s="347"/>
      <c r="D71" s="348"/>
      <c r="E71" s="368"/>
      <c r="F71" s="368"/>
      <c r="G71" s="368"/>
      <c r="H71" s="368">
        <f t="shared" si="35"/>
        <v>0</v>
      </c>
      <c r="I71" s="369"/>
      <c r="J71" s="347">
        <f t="shared" si="31"/>
        <v>0</v>
      </c>
      <c r="K71" s="364"/>
      <c r="L71" s="365"/>
      <c r="M71" s="365"/>
      <c r="N71" s="368"/>
      <c r="O71" s="368">
        <f t="shared" si="36"/>
        <v>0</v>
      </c>
      <c r="P71" s="369"/>
      <c r="Q71" s="347">
        <f t="shared" si="32"/>
        <v>0</v>
      </c>
      <c r="R71" s="366"/>
      <c r="S71" s="365"/>
      <c r="T71" s="365"/>
      <c r="U71" s="368"/>
      <c r="V71" s="368">
        <f t="shared" si="37"/>
        <v>0</v>
      </c>
      <c r="W71" s="370"/>
      <c r="X71" s="347">
        <f t="shared" si="33"/>
        <v>0</v>
      </c>
      <c r="Y71" s="364"/>
      <c r="Z71" s="365"/>
      <c r="AA71" s="368">
        <v>95</v>
      </c>
      <c r="AB71" s="365"/>
      <c r="AC71" s="368">
        <f t="shared" si="40"/>
        <v>95</v>
      </c>
      <c r="AD71" s="369">
        <v>95</v>
      </c>
      <c r="AE71" s="347">
        <f t="shared" si="34"/>
        <v>0</v>
      </c>
      <c r="AF71" s="364"/>
      <c r="AG71" s="365"/>
      <c r="AH71" s="365"/>
      <c r="AI71" s="368"/>
      <c r="AJ71" s="368">
        <f t="shared" si="41"/>
        <v>0</v>
      </c>
      <c r="AK71" s="369"/>
      <c r="AL71" s="363">
        <f t="shared" si="27"/>
        <v>95</v>
      </c>
    </row>
    <row r="72" spans="1:38" ht="22.5" customHeight="1" x14ac:dyDescent="0.3">
      <c r="A72" s="332" t="s">
        <v>108</v>
      </c>
      <c r="B72" s="341" t="str">
        <f>[2]vandens!B26</f>
        <v>Raguviškių vandens gerinimo įrenginiai</v>
      </c>
      <c r="C72" s="347">
        <f>[2]vandens!C26</f>
        <v>0</v>
      </c>
      <c r="D72" s="348">
        <f>[2]vandens!D26</f>
        <v>0</v>
      </c>
      <c r="E72" s="368">
        <f>[2]vandens!E26</f>
        <v>0</v>
      </c>
      <c r="F72" s="368">
        <f>[2]vandens!F26</f>
        <v>0</v>
      </c>
      <c r="G72" s="368">
        <v>0</v>
      </c>
      <c r="H72" s="368">
        <f t="shared" si="35"/>
        <v>0</v>
      </c>
      <c r="I72" s="369"/>
      <c r="J72" s="347">
        <f t="shared" si="31"/>
        <v>0</v>
      </c>
      <c r="K72" s="348">
        <f>[2]vandens!K26</f>
        <v>0</v>
      </c>
      <c r="L72" s="368">
        <f>[2]vandens!L26</f>
        <v>0</v>
      </c>
      <c r="M72" s="368">
        <f>[2]vandens!M26</f>
        <v>0</v>
      </c>
      <c r="N72" s="368"/>
      <c r="O72" s="368">
        <f t="shared" si="36"/>
        <v>0</v>
      </c>
      <c r="P72" s="369"/>
      <c r="Q72" s="347">
        <f t="shared" si="32"/>
        <v>0</v>
      </c>
      <c r="R72" s="350">
        <f>[2]vandens!R26</f>
        <v>0</v>
      </c>
      <c r="S72" s="368">
        <f>[2]vandens!S26</f>
        <v>0</v>
      </c>
      <c r="T72" s="368">
        <f>[2]vandens!T26</f>
        <v>0</v>
      </c>
      <c r="U72" s="368">
        <f>[2]vandens!U26</f>
        <v>0</v>
      </c>
      <c r="V72" s="368">
        <f>[2]vandens!V26</f>
        <v>0</v>
      </c>
      <c r="W72" s="370">
        <f>[2]vandens!W26</f>
        <v>0</v>
      </c>
      <c r="X72" s="347">
        <f t="shared" si="33"/>
        <v>0</v>
      </c>
      <c r="Y72" s="348"/>
      <c r="Z72" s="368"/>
      <c r="AA72" s="368"/>
      <c r="AB72" s="368"/>
      <c r="AC72" s="368">
        <f t="shared" si="40"/>
        <v>0</v>
      </c>
      <c r="AD72" s="369"/>
      <c r="AE72" s="347">
        <f t="shared" si="34"/>
        <v>0</v>
      </c>
      <c r="AF72" s="348">
        <v>0</v>
      </c>
      <c r="AG72" s="368">
        <v>0</v>
      </c>
      <c r="AH72" s="368">
        <v>342</v>
      </c>
      <c r="AI72" s="368">
        <v>0</v>
      </c>
      <c r="AJ72" s="368">
        <f t="shared" si="41"/>
        <v>342</v>
      </c>
      <c r="AK72" s="369">
        <v>342</v>
      </c>
      <c r="AL72" s="363">
        <f t="shared" si="27"/>
        <v>342</v>
      </c>
    </row>
    <row r="73" spans="1:38" ht="22.5" customHeight="1" x14ac:dyDescent="0.3">
      <c r="A73" s="332" t="s">
        <v>109</v>
      </c>
      <c r="B73" s="349" t="s">
        <v>356</v>
      </c>
      <c r="C73" s="347">
        <f>[2]vandens!C27</f>
        <v>0</v>
      </c>
      <c r="D73" s="348">
        <f>[2]vandens!D27</f>
        <v>0</v>
      </c>
      <c r="E73" s="368">
        <f>[2]vandens!E27</f>
        <v>0</v>
      </c>
      <c r="F73" s="368">
        <f>[2]vandens!F27</f>
        <v>0</v>
      </c>
      <c r="G73" s="368">
        <v>0</v>
      </c>
      <c r="H73" s="368">
        <f t="shared" si="35"/>
        <v>0</v>
      </c>
      <c r="I73" s="369"/>
      <c r="J73" s="347">
        <f t="shared" si="31"/>
        <v>0</v>
      </c>
      <c r="K73" s="348">
        <f>[2]vandens!K27</f>
        <v>0</v>
      </c>
      <c r="L73" s="368">
        <f>[2]vandens!L27</f>
        <v>0</v>
      </c>
      <c r="M73" s="368">
        <f>[2]vandens!M27</f>
        <v>0</v>
      </c>
      <c r="N73" s="368"/>
      <c r="O73" s="368">
        <f t="shared" si="36"/>
        <v>0</v>
      </c>
      <c r="P73" s="369"/>
      <c r="Q73" s="347">
        <f t="shared" si="32"/>
        <v>0</v>
      </c>
      <c r="R73" s="350">
        <f>[2]vandens!R27</f>
        <v>0</v>
      </c>
      <c r="S73" s="368">
        <f>[2]vandens!S27</f>
        <v>0</v>
      </c>
      <c r="T73" s="368">
        <f>[2]vandens!T27</f>
        <v>0</v>
      </c>
      <c r="U73" s="368">
        <f>[2]vandens!U27</f>
        <v>0</v>
      </c>
      <c r="V73" s="368">
        <f>[2]vandens!V27</f>
        <v>0</v>
      </c>
      <c r="W73" s="370">
        <f>[2]vandens!W27</f>
        <v>0</v>
      </c>
      <c r="X73" s="347">
        <f t="shared" si="33"/>
        <v>0</v>
      </c>
      <c r="Y73" s="348"/>
      <c r="Z73" s="368"/>
      <c r="AA73" s="368"/>
      <c r="AB73" s="368"/>
      <c r="AC73" s="368">
        <f t="shared" si="40"/>
        <v>0</v>
      </c>
      <c r="AD73" s="369"/>
      <c r="AE73" s="347">
        <f t="shared" si="34"/>
        <v>0</v>
      </c>
      <c r="AF73" s="348">
        <v>0</v>
      </c>
      <c r="AG73" s="368">
        <v>0</v>
      </c>
      <c r="AH73" s="368">
        <v>347.6</v>
      </c>
      <c r="AI73" s="368">
        <v>0</v>
      </c>
      <c r="AJ73" s="368">
        <f t="shared" si="41"/>
        <v>347.6</v>
      </c>
      <c r="AK73" s="369">
        <v>347.6</v>
      </c>
      <c r="AL73" s="363">
        <f t="shared" si="27"/>
        <v>347.6</v>
      </c>
    </row>
    <row r="74" spans="1:38" ht="22.5" customHeight="1" x14ac:dyDescent="0.3">
      <c r="A74" s="332" t="s">
        <v>110</v>
      </c>
      <c r="B74" s="341" t="str">
        <f>[2]vandens!B28</f>
        <v>Juodupėnų vandens gerinimo įrenginiai</v>
      </c>
      <c r="C74" s="347">
        <f>[2]vandens!C28</f>
        <v>0</v>
      </c>
      <c r="D74" s="348">
        <f>[2]vandens!D28</f>
        <v>0</v>
      </c>
      <c r="E74" s="368">
        <f>[2]vandens!E28</f>
        <v>0</v>
      </c>
      <c r="F74" s="368">
        <f>[2]vandens!F28</f>
        <v>0</v>
      </c>
      <c r="G74" s="368">
        <f>[2]vandens!G28</f>
        <v>0</v>
      </c>
      <c r="H74" s="368">
        <f t="shared" si="35"/>
        <v>0</v>
      </c>
      <c r="I74" s="369"/>
      <c r="J74" s="347">
        <f t="shared" si="31"/>
        <v>0</v>
      </c>
      <c r="K74" s="348">
        <f>[2]vandens!K28</f>
        <v>0</v>
      </c>
      <c r="L74" s="368">
        <f>[2]vandens!L28</f>
        <v>0</v>
      </c>
      <c r="M74" s="368">
        <v>0</v>
      </c>
      <c r="N74" s="368">
        <f>[2]vandens!N28</f>
        <v>0</v>
      </c>
      <c r="O74" s="368">
        <f t="shared" si="36"/>
        <v>0</v>
      </c>
      <c r="P74" s="369"/>
      <c r="Q74" s="347">
        <f t="shared" si="32"/>
        <v>0</v>
      </c>
      <c r="R74" s="350">
        <f>[2]vandens!R28</f>
        <v>0</v>
      </c>
      <c r="S74" s="368">
        <f>[2]vandens!S28</f>
        <v>0</v>
      </c>
      <c r="T74" s="368"/>
      <c r="U74" s="368">
        <f>[2]vandens!U28</f>
        <v>0</v>
      </c>
      <c r="V74" s="368">
        <f>SUM(R74:U74)</f>
        <v>0</v>
      </c>
      <c r="W74" s="370"/>
      <c r="X74" s="347">
        <f t="shared" si="33"/>
        <v>0</v>
      </c>
      <c r="Y74" s="348"/>
      <c r="Z74" s="368"/>
      <c r="AA74" s="368"/>
      <c r="AB74" s="368"/>
      <c r="AC74" s="368">
        <f t="shared" si="40"/>
        <v>0</v>
      </c>
      <c r="AD74" s="369"/>
      <c r="AE74" s="347">
        <f t="shared" si="34"/>
        <v>0</v>
      </c>
      <c r="AF74" s="348">
        <v>0</v>
      </c>
      <c r="AG74" s="368">
        <v>0</v>
      </c>
      <c r="AH74" s="368">
        <v>352.1</v>
      </c>
      <c r="AI74" s="368">
        <v>0</v>
      </c>
      <c r="AJ74" s="368">
        <f t="shared" si="41"/>
        <v>352.1</v>
      </c>
      <c r="AK74" s="369">
        <v>352.1</v>
      </c>
      <c r="AL74" s="363">
        <f t="shared" si="27"/>
        <v>352.1</v>
      </c>
    </row>
    <row r="75" spans="1:38" ht="22.5" customHeight="1" x14ac:dyDescent="0.3">
      <c r="A75" s="332" t="s">
        <v>111</v>
      </c>
      <c r="B75" s="341" t="str">
        <f>[2]vandens!B29</f>
        <v>Laukžemės vandens gerinimo įrenginiai</v>
      </c>
      <c r="C75" s="347">
        <f>[2]vandens!C29</f>
        <v>0</v>
      </c>
      <c r="D75" s="348">
        <f>[2]vandens!D29</f>
        <v>0</v>
      </c>
      <c r="E75" s="368">
        <f>[2]vandens!E29</f>
        <v>0</v>
      </c>
      <c r="F75" s="368">
        <f>[2]vandens!F29</f>
        <v>0</v>
      </c>
      <c r="G75" s="368">
        <f>[2]vandens!G29</f>
        <v>0</v>
      </c>
      <c r="H75" s="368">
        <f t="shared" si="35"/>
        <v>0</v>
      </c>
      <c r="I75" s="369"/>
      <c r="J75" s="347">
        <f t="shared" si="31"/>
        <v>0</v>
      </c>
      <c r="K75" s="348">
        <f>[2]vandens!K29</f>
        <v>0</v>
      </c>
      <c r="L75" s="368">
        <f>[2]vandens!L29</f>
        <v>0</v>
      </c>
      <c r="M75" s="368">
        <f>[2]vandens!M29</f>
        <v>0</v>
      </c>
      <c r="N75" s="368">
        <f>[2]vandens!N29</f>
        <v>0</v>
      </c>
      <c r="O75" s="368">
        <f t="shared" si="36"/>
        <v>0</v>
      </c>
      <c r="P75" s="369"/>
      <c r="Q75" s="347">
        <f t="shared" si="32"/>
        <v>0</v>
      </c>
      <c r="R75" s="350">
        <f>[2]vandens!R29</f>
        <v>0</v>
      </c>
      <c r="S75" s="368">
        <f>[2]vandens!S29</f>
        <v>0</v>
      </c>
      <c r="T75" s="368"/>
      <c r="U75" s="368">
        <f>[2]vandens!U29</f>
        <v>0</v>
      </c>
      <c r="V75" s="368">
        <f>SUM(R75:U75)</f>
        <v>0</v>
      </c>
      <c r="W75" s="370"/>
      <c r="X75" s="347">
        <f t="shared" si="33"/>
        <v>0</v>
      </c>
      <c r="Y75" s="348">
        <v>0</v>
      </c>
      <c r="Z75" s="368">
        <v>0</v>
      </c>
      <c r="AA75" s="368"/>
      <c r="AB75" s="368">
        <v>0</v>
      </c>
      <c r="AC75" s="368">
        <f t="shared" si="40"/>
        <v>0</v>
      </c>
      <c r="AD75" s="369"/>
      <c r="AE75" s="347">
        <f t="shared" si="34"/>
        <v>0</v>
      </c>
      <c r="AF75" s="348">
        <v>0</v>
      </c>
      <c r="AG75" s="368">
        <v>0</v>
      </c>
      <c r="AH75" s="368">
        <v>350.9</v>
      </c>
      <c r="AI75" s="368">
        <v>0</v>
      </c>
      <c r="AJ75" s="368">
        <f t="shared" si="41"/>
        <v>350.9</v>
      </c>
      <c r="AK75" s="369">
        <v>350.9</v>
      </c>
      <c r="AL75" s="363">
        <f t="shared" si="27"/>
        <v>350.9</v>
      </c>
    </row>
    <row r="76" spans="1:38" ht="22.5" customHeight="1" x14ac:dyDescent="0.3">
      <c r="A76" s="332" t="s">
        <v>112</v>
      </c>
      <c r="B76" s="341" t="s">
        <v>40</v>
      </c>
      <c r="C76" s="347">
        <v>79.28</v>
      </c>
      <c r="D76" s="348"/>
      <c r="E76" s="348"/>
      <c r="F76" s="348"/>
      <c r="G76" s="348"/>
      <c r="H76" s="368">
        <f>SUM(D76:G76)</f>
        <v>0</v>
      </c>
      <c r="I76" s="369"/>
      <c r="J76" s="347">
        <f>C76+H76-I76</f>
        <v>79.28</v>
      </c>
      <c r="K76" s="348"/>
      <c r="L76" s="348"/>
      <c r="M76" s="348"/>
      <c r="N76" s="348"/>
      <c r="O76" s="368">
        <f t="shared" si="36"/>
        <v>0</v>
      </c>
      <c r="P76" s="369">
        <v>79.28</v>
      </c>
      <c r="Q76" s="347">
        <f t="shared" si="32"/>
        <v>0</v>
      </c>
      <c r="R76" s="350"/>
      <c r="S76" s="348"/>
      <c r="T76" s="348"/>
      <c r="U76" s="348"/>
      <c r="V76" s="368">
        <f t="shared" ref="V76:V93" si="42">SUM(R76:U76)</f>
        <v>0</v>
      </c>
      <c r="W76" s="370"/>
      <c r="X76" s="347">
        <f t="shared" si="33"/>
        <v>0</v>
      </c>
      <c r="Y76" s="348"/>
      <c r="Z76" s="348"/>
      <c r="AA76" s="348"/>
      <c r="AB76" s="348"/>
      <c r="AC76" s="368">
        <f t="shared" si="40"/>
        <v>0</v>
      </c>
      <c r="AD76" s="369"/>
      <c r="AE76" s="347">
        <f t="shared" si="34"/>
        <v>0</v>
      </c>
      <c r="AF76" s="348"/>
      <c r="AG76" s="348"/>
      <c r="AH76" s="348"/>
      <c r="AI76" s="348"/>
      <c r="AJ76" s="368">
        <f t="shared" si="41"/>
        <v>0</v>
      </c>
      <c r="AK76" s="369"/>
      <c r="AL76" s="363">
        <f t="shared" si="27"/>
        <v>0</v>
      </c>
    </row>
    <row r="77" spans="1:38" ht="32.25" customHeight="1" x14ac:dyDescent="0.3">
      <c r="A77" s="332" t="s">
        <v>113</v>
      </c>
      <c r="B77" s="344" t="s">
        <v>114</v>
      </c>
      <c r="C77" s="347"/>
      <c r="D77" s="348"/>
      <c r="E77" s="348"/>
      <c r="F77" s="348"/>
      <c r="G77" s="348"/>
      <c r="H77" s="368">
        <f>SUM(D77:G77)</f>
        <v>0</v>
      </c>
      <c r="I77" s="369"/>
      <c r="J77" s="347">
        <f>C77+H77-I77</f>
        <v>0</v>
      </c>
      <c r="K77" s="348"/>
      <c r="L77" s="348"/>
      <c r="M77" s="348"/>
      <c r="N77" s="348"/>
      <c r="O77" s="368">
        <f t="shared" ref="O77" si="43">SUM(K77:N77)</f>
        <v>0</v>
      </c>
      <c r="P77" s="369"/>
      <c r="Q77" s="347">
        <f t="shared" si="32"/>
        <v>0</v>
      </c>
      <c r="R77" s="350"/>
      <c r="S77" s="348"/>
      <c r="T77" s="348"/>
      <c r="U77" s="348"/>
      <c r="V77" s="368">
        <f t="shared" si="42"/>
        <v>0</v>
      </c>
      <c r="W77" s="370"/>
      <c r="X77" s="347">
        <f t="shared" si="33"/>
        <v>0</v>
      </c>
      <c r="Y77" s="348"/>
      <c r="Z77" s="348"/>
      <c r="AA77" s="348"/>
      <c r="AB77" s="348"/>
      <c r="AC77" s="368">
        <f t="shared" si="40"/>
        <v>0</v>
      </c>
      <c r="AD77" s="369"/>
      <c r="AE77" s="347">
        <f t="shared" si="34"/>
        <v>0</v>
      </c>
      <c r="AF77" s="348"/>
      <c r="AG77" s="348"/>
      <c r="AH77" s="348">
        <v>15</v>
      </c>
      <c r="AI77" s="348"/>
      <c r="AJ77" s="368">
        <f t="shared" si="41"/>
        <v>15</v>
      </c>
      <c r="AK77" s="369">
        <v>15</v>
      </c>
      <c r="AL77" s="363">
        <f>H77+O77+V77+AC77+AJ77</f>
        <v>15</v>
      </c>
    </row>
    <row r="78" spans="1:38" ht="32.25" customHeight="1" x14ac:dyDescent="0.3">
      <c r="A78" s="332" t="s">
        <v>115</v>
      </c>
      <c r="B78" s="344" t="s">
        <v>116</v>
      </c>
      <c r="C78" s="347"/>
      <c r="D78" s="348"/>
      <c r="E78" s="348"/>
      <c r="F78" s="348"/>
      <c r="G78" s="348"/>
      <c r="H78" s="368">
        <f>SUM(D78:G78)</f>
        <v>0</v>
      </c>
      <c r="I78" s="369"/>
      <c r="J78" s="347">
        <f>C78+H78-I78</f>
        <v>0</v>
      </c>
      <c r="K78" s="348"/>
      <c r="L78" s="348"/>
      <c r="M78" s="348"/>
      <c r="N78" s="348"/>
      <c r="O78" s="368">
        <f t="shared" ref="O78" si="44">SUM(K78:N78)</f>
        <v>0</v>
      </c>
      <c r="P78" s="369"/>
      <c r="Q78" s="347">
        <f t="shared" si="32"/>
        <v>0</v>
      </c>
      <c r="R78" s="350"/>
      <c r="S78" s="348"/>
      <c r="T78" s="348"/>
      <c r="U78" s="348"/>
      <c r="V78" s="368">
        <f t="shared" si="42"/>
        <v>0</v>
      </c>
      <c r="W78" s="370"/>
      <c r="X78" s="347">
        <f t="shared" si="33"/>
        <v>0</v>
      </c>
      <c r="Y78" s="348"/>
      <c r="Z78" s="348"/>
      <c r="AA78" s="348"/>
      <c r="AB78" s="348"/>
      <c r="AC78" s="368">
        <f t="shared" si="40"/>
        <v>0</v>
      </c>
      <c r="AD78" s="369"/>
      <c r="AE78" s="347">
        <f t="shared" si="34"/>
        <v>0</v>
      </c>
      <c r="AF78" s="348"/>
      <c r="AG78" s="348"/>
      <c r="AH78" s="348">
        <v>30</v>
      </c>
      <c r="AI78" s="348"/>
      <c r="AJ78" s="368">
        <f t="shared" si="41"/>
        <v>30</v>
      </c>
      <c r="AK78" s="369">
        <v>30</v>
      </c>
      <c r="AL78" s="363">
        <f>H78+O78+V78+AC78+AJ78</f>
        <v>30</v>
      </c>
    </row>
    <row r="79" spans="1:38" ht="23.25" customHeight="1" x14ac:dyDescent="0.3">
      <c r="A79" s="332" t="s">
        <v>117</v>
      </c>
      <c r="B79" s="344" t="s">
        <v>118</v>
      </c>
      <c r="C79" s="347"/>
      <c r="D79" s="348"/>
      <c r="E79" s="348"/>
      <c r="F79" s="348"/>
      <c r="G79" s="348"/>
      <c r="H79" s="368">
        <f t="shared" ref="H79:H81" si="45">SUM(D79:G79)</f>
        <v>0</v>
      </c>
      <c r="I79" s="369"/>
      <c r="J79" s="347">
        <f t="shared" ref="J79:J83" si="46">C79+H79-I79</f>
        <v>0</v>
      </c>
      <c r="K79" s="348"/>
      <c r="L79" s="348"/>
      <c r="M79" s="348"/>
      <c r="N79" s="348"/>
      <c r="O79" s="368">
        <f t="shared" ref="O79:O90" si="47">SUM(K79:N79)</f>
        <v>0</v>
      </c>
      <c r="P79" s="369"/>
      <c r="Q79" s="347">
        <f t="shared" si="32"/>
        <v>0</v>
      </c>
      <c r="R79" s="350"/>
      <c r="S79" s="348"/>
      <c r="T79" s="348"/>
      <c r="U79" s="348"/>
      <c r="V79" s="368">
        <f t="shared" si="42"/>
        <v>0</v>
      </c>
      <c r="W79" s="370"/>
      <c r="X79" s="347">
        <f t="shared" si="33"/>
        <v>0</v>
      </c>
      <c r="Y79" s="348"/>
      <c r="Z79" s="348"/>
      <c r="AA79" s="348"/>
      <c r="AB79" s="348"/>
      <c r="AC79" s="368">
        <f t="shared" si="40"/>
        <v>0</v>
      </c>
      <c r="AD79" s="369"/>
      <c r="AE79" s="347">
        <f t="shared" si="34"/>
        <v>0</v>
      </c>
      <c r="AF79" s="348"/>
      <c r="AG79" s="348"/>
      <c r="AH79" s="348"/>
      <c r="AI79" s="348">
        <v>53.76</v>
      </c>
      <c r="AJ79" s="368">
        <f t="shared" si="41"/>
        <v>53.76</v>
      </c>
      <c r="AK79" s="369">
        <v>53.76</v>
      </c>
      <c r="AL79" s="363">
        <f t="shared" ref="AL79:AL93" si="48">H79+O79+V79+AC79+AJ79</f>
        <v>53.76</v>
      </c>
    </row>
    <row r="80" spans="1:38" ht="23.25" customHeight="1" x14ac:dyDescent="0.3">
      <c r="A80" s="332" t="s">
        <v>119</v>
      </c>
      <c r="B80" s="344" t="s">
        <v>120</v>
      </c>
      <c r="C80" s="347"/>
      <c r="D80" s="348"/>
      <c r="E80" s="348"/>
      <c r="F80" s="348"/>
      <c r="G80" s="348"/>
      <c r="H80" s="368">
        <f t="shared" si="45"/>
        <v>0</v>
      </c>
      <c r="I80" s="369"/>
      <c r="J80" s="347">
        <f t="shared" si="46"/>
        <v>0</v>
      </c>
      <c r="K80" s="348"/>
      <c r="L80" s="348"/>
      <c r="M80" s="348"/>
      <c r="N80" s="348"/>
      <c r="O80" s="368">
        <f t="shared" si="47"/>
        <v>0</v>
      </c>
      <c r="P80" s="369"/>
      <c r="Q80" s="347">
        <f t="shared" si="32"/>
        <v>0</v>
      </c>
      <c r="R80" s="350"/>
      <c r="S80" s="348"/>
      <c r="T80" s="348"/>
      <c r="U80" s="348"/>
      <c r="V80" s="368">
        <f t="shared" si="42"/>
        <v>0</v>
      </c>
      <c r="W80" s="370"/>
      <c r="X80" s="347">
        <f t="shared" si="33"/>
        <v>0</v>
      </c>
      <c r="Y80" s="348"/>
      <c r="Z80" s="348"/>
      <c r="AA80" s="348"/>
      <c r="AB80" s="348"/>
      <c r="AC80" s="368">
        <f t="shared" si="40"/>
        <v>0</v>
      </c>
      <c r="AD80" s="369"/>
      <c r="AE80" s="347">
        <f t="shared" si="34"/>
        <v>0</v>
      </c>
      <c r="AF80" s="348"/>
      <c r="AG80" s="348"/>
      <c r="AH80" s="348"/>
      <c r="AI80" s="348">
        <v>51.2</v>
      </c>
      <c r="AJ80" s="368">
        <f t="shared" si="41"/>
        <v>51.2</v>
      </c>
      <c r="AK80" s="369">
        <v>51.2</v>
      </c>
      <c r="AL80" s="363">
        <f t="shared" si="48"/>
        <v>51.2</v>
      </c>
    </row>
    <row r="81" spans="1:38" ht="23.25" customHeight="1" x14ac:dyDescent="0.3">
      <c r="A81" s="332" t="s">
        <v>121</v>
      </c>
      <c r="B81" s="344" t="s">
        <v>122</v>
      </c>
      <c r="C81" s="347"/>
      <c r="D81" s="348"/>
      <c r="E81" s="348"/>
      <c r="F81" s="348"/>
      <c r="G81" s="348"/>
      <c r="H81" s="368">
        <f t="shared" si="45"/>
        <v>0</v>
      </c>
      <c r="I81" s="369"/>
      <c r="J81" s="347">
        <f t="shared" si="46"/>
        <v>0</v>
      </c>
      <c r="K81" s="348"/>
      <c r="L81" s="348"/>
      <c r="M81" s="348"/>
      <c r="N81" s="348"/>
      <c r="O81" s="368">
        <f t="shared" si="47"/>
        <v>0</v>
      </c>
      <c r="P81" s="369"/>
      <c r="Q81" s="347">
        <f t="shared" si="32"/>
        <v>0</v>
      </c>
      <c r="R81" s="350"/>
      <c r="S81" s="348"/>
      <c r="T81" s="348"/>
      <c r="U81" s="348"/>
      <c r="V81" s="368">
        <f t="shared" si="42"/>
        <v>0</v>
      </c>
      <c r="W81" s="370"/>
      <c r="X81" s="347">
        <f t="shared" si="33"/>
        <v>0</v>
      </c>
      <c r="Y81" s="348"/>
      <c r="Z81" s="348"/>
      <c r="AA81" s="348"/>
      <c r="AB81" s="348"/>
      <c r="AC81" s="368">
        <f t="shared" si="40"/>
        <v>0</v>
      </c>
      <c r="AD81" s="369"/>
      <c r="AE81" s="347">
        <f t="shared" si="34"/>
        <v>0</v>
      </c>
      <c r="AF81" s="348"/>
      <c r="AG81" s="348"/>
      <c r="AH81" s="348"/>
      <c r="AI81" s="348">
        <v>11.52</v>
      </c>
      <c r="AJ81" s="368">
        <f t="shared" si="41"/>
        <v>11.52</v>
      </c>
      <c r="AK81" s="369">
        <v>11.52</v>
      </c>
      <c r="AL81" s="363">
        <f t="shared" si="48"/>
        <v>11.52</v>
      </c>
    </row>
    <row r="82" spans="1:38" ht="23.25" customHeight="1" x14ac:dyDescent="0.3">
      <c r="A82" s="332" t="s">
        <v>123</v>
      </c>
      <c r="B82" s="344" t="s">
        <v>353</v>
      </c>
      <c r="C82" s="347"/>
      <c r="D82" s="348"/>
      <c r="E82" s="348"/>
      <c r="F82" s="348"/>
      <c r="G82" s="348"/>
      <c r="H82" s="368">
        <f t="shared" ref="H82:H87" si="49">SUM(D82:G82)</f>
        <v>0</v>
      </c>
      <c r="I82" s="369"/>
      <c r="J82" s="347">
        <f t="shared" si="46"/>
        <v>0</v>
      </c>
      <c r="K82" s="348"/>
      <c r="L82" s="348"/>
      <c r="M82" s="348"/>
      <c r="N82" s="348"/>
      <c r="O82" s="368">
        <f t="shared" si="47"/>
        <v>0</v>
      </c>
      <c r="P82" s="369"/>
      <c r="Q82" s="347">
        <f t="shared" si="32"/>
        <v>0</v>
      </c>
      <c r="R82" s="350"/>
      <c r="S82" s="348"/>
      <c r="T82" s="348"/>
      <c r="U82" s="348"/>
      <c r="V82" s="368">
        <f t="shared" si="42"/>
        <v>0</v>
      </c>
      <c r="W82" s="370"/>
      <c r="X82" s="347">
        <f t="shared" si="33"/>
        <v>0</v>
      </c>
      <c r="Y82" s="348"/>
      <c r="Z82" s="348"/>
      <c r="AA82" s="348"/>
      <c r="AB82" s="348"/>
      <c r="AC82" s="368">
        <f t="shared" si="40"/>
        <v>0</v>
      </c>
      <c r="AD82" s="369"/>
      <c r="AE82" s="347">
        <f t="shared" si="34"/>
        <v>0</v>
      </c>
      <c r="AF82" s="348"/>
      <c r="AG82" s="348"/>
      <c r="AH82" s="348">
        <v>344.5</v>
      </c>
      <c r="AI82" s="348"/>
      <c r="AJ82" s="368">
        <f t="shared" si="41"/>
        <v>344.5</v>
      </c>
      <c r="AK82" s="369">
        <v>344.5</v>
      </c>
      <c r="AL82" s="363">
        <f t="shared" si="48"/>
        <v>344.5</v>
      </c>
    </row>
    <row r="83" spans="1:38" ht="46.8" customHeight="1" x14ac:dyDescent="0.3">
      <c r="A83" s="332" t="s">
        <v>299</v>
      </c>
      <c r="B83" s="333" t="s">
        <v>303</v>
      </c>
      <c r="C83" s="347"/>
      <c r="D83" s="348"/>
      <c r="E83" s="348"/>
      <c r="F83" s="348"/>
      <c r="G83" s="348"/>
      <c r="H83" s="368"/>
      <c r="I83" s="369"/>
      <c r="J83" s="347">
        <f t="shared" si="46"/>
        <v>0</v>
      </c>
      <c r="K83" s="348">
        <v>200</v>
      </c>
      <c r="L83" s="348"/>
      <c r="M83" s="348"/>
      <c r="N83" s="348"/>
      <c r="O83" s="368">
        <f t="shared" si="47"/>
        <v>200</v>
      </c>
      <c r="P83" s="369">
        <v>200</v>
      </c>
      <c r="Q83" s="347"/>
      <c r="R83" s="350"/>
      <c r="S83" s="348"/>
      <c r="T83" s="348"/>
      <c r="U83" s="348"/>
      <c r="V83" s="368">
        <f t="shared" si="42"/>
        <v>0</v>
      </c>
      <c r="W83" s="370"/>
      <c r="X83" s="347"/>
      <c r="Y83" s="348"/>
      <c r="Z83" s="348"/>
      <c r="AA83" s="348"/>
      <c r="AB83" s="348"/>
      <c r="AC83" s="368">
        <f t="shared" si="40"/>
        <v>0</v>
      </c>
      <c r="AD83" s="369"/>
      <c r="AE83" s="347"/>
      <c r="AF83" s="348"/>
      <c r="AG83" s="348"/>
      <c r="AH83" s="348"/>
      <c r="AI83" s="348"/>
      <c r="AJ83" s="368">
        <f t="shared" si="41"/>
        <v>0</v>
      </c>
      <c r="AK83" s="369"/>
      <c r="AL83" s="363">
        <f t="shared" si="48"/>
        <v>200</v>
      </c>
    </row>
    <row r="84" spans="1:38" ht="31.8" customHeight="1" x14ac:dyDescent="0.3">
      <c r="A84" s="332" t="s">
        <v>300</v>
      </c>
      <c r="B84" s="346" t="s">
        <v>302</v>
      </c>
      <c r="C84" s="347"/>
      <c r="D84" s="348"/>
      <c r="E84" s="348"/>
      <c r="F84" s="348"/>
      <c r="G84" s="348">
        <v>20.25</v>
      </c>
      <c r="H84" s="368">
        <f t="shared" si="49"/>
        <v>20.25</v>
      </c>
      <c r="I84" s="369">
        <v>20.25</v>
      </c>
      <c r="J84" s="347"/>
      <c r="K84" s="348"/>
      <c r="L84" s="348"/>
      <c r="M84" s="348"/>
      <c r="N84" s="348"/>
      <c r="O84" s="368"/>
      <c r="P84" s="369"/>
      <c r="Q84" s="347"/>
      <c r="R84" s="350"/>
      <c r="S84" s="348"/>
      <c r="T84" s="348"/>
      <c r="U84" s="348"/>
      <c r="V84" s="368">
        <f t="shared" si="42"/>
        <v>0</v>
      </c>
      <c r="W84" s="370"/>
      <c r="X84" s="347"/>
      <c r="Y84" s="348"/>
      <c r="Z84" s="348"/>
      <c r="AA84" s="348"/>
      <c r="AB84" s="348"/>
      <c r="AC84" s="368">
        <f t="shared" si="40"/>
        <v>0</v>
      </c>
      <c r="AD84" s="369"/>
      <c r="AE84" s="347"/>
      <c r="AF84" s="348"/>
      <c r="AG84" s="348"/>
      <c r="AH84" s="348"/>
      <c r="AI84" s="348"/>
      <c r="AJ84" s="368">
        <f t="shared" si="41"/>
        <v>0</v>
      </c>
      <c r="AK84" s="369"/>
      <c r="AL84" s="363">
        <f t="shared" si="48"/>
        <v>20.25</v>
      </c>
    </row>
    <row r="85" spans="1:38" ht="45.6" customHeight="1" x14ac:dyDescent="0.3">
      <c r="A85" s="332" t="s">
        <v>308</v>
      </c>
      <c r="B85" s="338" t="s">
        <v>295</v>
      </c>
      <c r="C85" s="347"/>
      <c r="D85" s="348"/>
      <c r="E85" s="348"/>
      <c r="F85" s="348"/>
      <c r="G85" s="348"/>
      <c r="H85" s="368">
        <f t="shared" si="49"/>
        <v>0</v>
      </c>
      <c r="I85" s="369"/>
      <c r="J85" s="347"/>
      <c r="K85" s="348"/>
      <c r="L85" s="348"/>
      <c r="M85" s="348"/>
      <c r="N85" s="348"/>
      <c r="O85" s="368">
        <f t="shared" si="47"/>
        <v>0</v>
      </c>
      <c r="P85" s="369"/>
      <c r="Q85" s="347"/>
      <c r="R85" s="350"/>
      <c r="S85" s="348"/>
      <c r="T85" s="348">
        <v>411.3</v>
      </c>
      <c r="U85" s="348"/>
      <c r="V85" s="368">
        <f t="shared" si="42"/>
        <v>411.3</v>
      </c>
      <c r="W85" s="370">
        <v>411.3</v>
      </c>
      <c r="X85" s="347"/>
      <c r="Y85" s="348"/>
      <c r="Z85" s="348"/>
      <c r="AA85" s="348"/>
      <c r="AB85" s="348"/>
      <c r="AC85" s="368">
        <f t="shared" si="40"/>
        <v>0</v>
      </c>
      <c r="AD85" s="369"/>
      <c r="AE85" s="347"/>
      <c r="AF85" s="348"/>
      <c r="AG85" s="348"/>
      <c r="AH85" s="348"/>
      <c r="AI85" s="348"/>
      <c r="AJ85" s="368">
        <f t="shared" si="41"/>
        <v>0</v>
      </c>
      <c r="AK85" s="369"/>
      <c r="AL85" s="363">
        <f t="shared" si="48"/>
        <v>411.3</v>
      </c>
    </row>
    <row r="86" spans="1:38" ht="45.6" customHeight="1" x14ac:dyDescent="0.3">
      <c r="A86" s="332" t="s">
        <v>309</v>
      </c>
      <c r="B86" s="349" t="s">
        <v>301</v>
      </c>
      <c r="C86" s="347"/>
      <c r="D86" s="348"/>
      <c r="E86" s="348"/>
      <c r="F86" s="348"/>
      <c r="G86" s="348"/>
      <c r="H86" s="368">
        <f t="shared" si="49"/>
        <v>0</v>
      </c>
      <c r="I86" s="369"/>
      <c r="J86" s="347"/>
      <c r="K86" s="348"/>
      <c r="L86" s="348"/>
      <c r="M86" s="348">
        <v>410</v>
      </c>
      <c r="N86" s="348"/>
      <c r="O86" s="368">
        <f t="shared" si="47"/>
        <v>410</v>
      </c>
      <c r="P86" s="369">
        <v>410</v>
      </c>
      <c r="Q86" s="347"/>
      <c r="R86" s="350"/>
      <c r="S86" s="348"/>
      <c r="T86" s="348"/>
      <c r="U86" s="348"/>
      <c r="V86" s="368">
        <f t="shared" si="42"/>
        <v>0</v>
      </c>
      <c r="W86" s="370"/>
      <c r="X86" s="347"/>
      <c r="Y86" s="348"/>
      <c r="Z86" s="348"/>
      <c r="AA86" s="348"/>
      <c r="AB86" s="348"/>
      <c r="AC86" s="368">
        <f t="shared" si="40"/>
        <v>0</v>
      </c>
      <c r="AD86" s="369"/>
      <c r="AE86" s="347"/>
      <c r="AF86" s="348"/>
      <c r="AG86" s="348"/>
      <c r="AH86" s="348"/>
      <c r="AI86" s="348"/>
      <c r="AJ86" s="368">
        <f t="shared" si="41"/>
        <v>0</v>
      </c>
      <c r="AK86" s="369"/>
      <c r="AL86" s="363">
        <f t="shared" si="48"/>
        <v>410</v>
      </c>
    </row>
    <row r="87" spans="1:38" ht="28.8" customHeight="1" x14ac:dyDescent="0.3">
      <c r="A87" s="332" t="s">
        <v>319</v>
      </c>
      <c r="B87" s="349" t="s">
        <v>320</v>
      </c>
      <c r="C87" s="347"/>
      <c r="D87" s="348"/>
      <c r="E87" s="348"/>
      <c r="F87" s="348"/>
      <c r="G87" s="348">
        <v>10.1</v>
      </c>
      <c r="H87" s="368">
        <f t="shared" si="49"/>
        <v>10.1</v>
      </c>
      <c r="I87" s="369">
        <v>10.1</v>
      </c>
      <c r="J87" s="347"/>
      <c r="K87" s="348"/>
      <c r="L87" s="348"/>
      <c r="M87" s="348"/>
      <c r="N87" s="348"/>
      <c r="O87" s="368">
        <f t="shared" si="47"/>
        <v>0</v>
      </c>
      <c r="P87" s="369"/>
      <c r="Q87" s="347"/>
      <c r="R87" s="350"/>
      <c r="S87" s="348"/>
      <c r="T87" s="348"/>
      <c r="U87" s="348"/>
      <c r="V87" s="368">
        <f t="shared" si="42"/>
        <v>0</v>
      </c>
      <c r="W87" s="370"/>
      <c r="X87" s="347"/>
      <c r="Y87" s="348"/>
      <c r="Z87" s="348"/>
      <c r="AA87" s="348"/>
      <c r="AB87" s="348"/>
      <c r="AC87" s="368">
        <f t="shared" si="40"/>
        <v>0</v>
      </c>
      <c r="AD87" s="369"/>
      <c r="AE87" s="347"/>
      <c r="AF87" s="348"/>
      <c r="AG87" s="348"/>
      <c r="AH87" s="348"/>
      <c r="AI87" s="348"/>
      <c r="AJ87" s="368">
        <f t="shared" si="41"/>
        <v>0</v>
      </c>
      <c r="AK87" s="369"/>
      <c r="AL87" s="363">
        <f t="shared" si="48"/>
        <v>10.1</v>
      </c>
    </row>
    <row r="88" spans="1:38" ht="28.8" customHeight="1" x14ac:dyDescent="0.3">
      <c r="A88" s="332" t="s">
        <v>321</v>
      </c>
      <c r="B88" s="349" t="s">
        <v>322</v>
      </c>
      <c r="C88" s="347"/>
      <c r="D88" s="348"/>
      <c r="E88" s="348"/>
      <c r="F88" s="348"/>
      <c r="G88" s="348"/>
      <c r="H88" s="368"/>
      <c r="I88" s="369"/>
      <c r="J88" s="347"/>
      <c r="K88" s="348"/>
      <c r="L88" s="348">
        <v>66</v>
      </c>
      <c r="M88" s="348"/>
      <c r="N88" s="348"/>
      <c r="O88" s="368">
        <f t="shared" si="47"/>
        <v>66</v>
      </c>
      <c r="P88" s="369">
        <v>66</v>
      </c>
      <c r="Q88" s="347"/>
      <c r="R88" s="350"/>
      <c r="S88" s="348"/>
      <c r="T88" s="348"/>
      <c r="U88" s="348"/>
      <c r="V88" s="368">
        <f t="shared" si="42"/>
        <v>0</v>
      </c>
      <c r="W88" s="370"/>
      <c r="X88" s="347"/>
      <c r="Y88" s="348"/>
      <c r="Z88" s="348"/>
      <c r="AA88" s="348"/>
      <c r="AB88" s="348"/>
      <c r="AC88" s="368">
        <f t="shared" si="40"/>
        <v>0</v>
      </c>
      <c r="AD88" s="369"/>
      <c r="AE88" s="347"/>
      <c r="AF88" s="348"/>
      <c r="AG88" s="348"/>
      <c r="AH88" s="348"/>
      <c r="AI88" s="348"/>
      <c r="AJ88" s="368">
        <f t="shared" si="41"/>
        <v>0</v>
      </c>
      <c r="AK88" s="369"/>
      <c r="AL88" s="363">
        <f t="shared" si="48"/>
        <v>66</v>
      </c>
    </row>
    <row r="89" spans="1:38" ht="28.8" customHeight="1" x14ac:dyDescent="0.3">
      <c r="A89" s="332" t="s">
        <v>340</v>
      </c>
      <c r="B89" s="349" t="s">
        <v>334</v>
      </c>
      <c r="C89" s="347"/>
      <c r="D89" s="348"/>
      <c r="E89" s="348"/>
      <c r="F89" s="348"/>
      <c r="G89" s="348"/>
      <c r="H89" s="368"/>
      <c r="I89" s="369"/>
      <c r="J89" s="347"/>
      <c r="K89" s="348"/>
      <c r="L89" s="348"/>
      <c r="M89" s="348"/>
      <c r="N89" s="348"/>
      <c r="O89" s="368">
        <f t="shared" si="47"/>
        <v>0</v>
      </c>
      <c r="P89" s="369"/>
      <c r="Q89" s="347"/>
      <c r="R89" s="350"/>
      <c r="S89" s="348"/>
      <c r="T89" s="348"/>
      <c r="U89" s="348">
        <v>331.1</v>
      </c>
      <c r="V89" s="368">
        <f t="shared" si="42"/>
        <v>331.1</v>
      </c>
      <c r="W89" s="370">
        <v>331.1</v>
      </c>
      <c r="X89" s="347"/>
      <c r="Y89" s="348"/>
      <c r="Z89" s="348"/>
      <c r="AA89" s="348"/>
      <c r="AB89" s="348"/>
      <c r="AC89" s="368">
        <f t="shared" si="40"/>
        <v>0</v>
      </c>
      <c r="AD89" s="369"/>
      <c r="AE89" s="347"/>
      <c r="AF89" s="348"/>
      <c r="AG89" s="348"/>
      <c r="AH89" s="348"/>
      <c r="AI89" s="348"/>
      <c r="AJ89" s="368">
        <f t="shared" si="41"/>
        <v>0</v>
      </c>
      <c r="AK89" s="369"/>
      <c r="AL89" s="363">
        <f t="shared" si="48"/>
        <v>331.1</v>
      </c>
    </row>
    <row r="90" spans="1:38" ht="28.8" customHeight="1" x14ac:dyDescent="0.3">
      <c r="A90" s="332" t="s">
        <v>341</v>
      </c>
      <c r="B90" s="349" t="s">
        <v>335</v>
      </c>
      <c r="C90" s="347"/>
      <c r="D90" s="348"/>
      <c r="E90" s="348"/>
      <c r="F90" s="348"/>
      <c r="G90" s="348"/>
      <c r="H90" s="368"/>
      <c r="I90" s="369"/>
      <c r="J90" s="347"/>
      <c r="K90" s="348"/>
      <c r="L90" s="348"/>
      <c r="M90" s="348"/>
      <c r="N90" s="348"/>
      <c r="O90" s="368">
        <f t="shared" si="47"/>
        <v>0</v>
      </c>
      <c r="P90" s="369"/>
      <c r="Q90" s="347"/>
      <c r="R90" s="350"/>
      <c r="S90" s="348"/>
      <c r="T90" s="348"/>
      <c r="U90" s="348">
        <v>44.8</v>
      </c>
      <c r="V90" s="368">
        <f t="shared" si="42"/>
        <v>44.8</v>
      </c>
      <c r="W90" s="370">
        <v>44.8</v>
      </c>
      <c r="X90" s="347"/>
      <c r="Y90" s="348"/>
      <c r="Z90" s="348"/>
      <c r="AA90" s="348"/>
      <c r="AB90" s="348"/>
      <c r="AC90" s="368">
        <f t="shared" si="40"/>
        <v>0</v>
      </c>
      <c r="AD90" s="369"/>
      <c r="AE90" s="347"/>
      <c r="AF90" s="348"/>
      <c r="AG90" s="348"/>
      <c r="AH90" s="348"/>
      <c r="AI90" s="348"/>
      <c r="AJ90" s="368">
        <f t="shared" si="41"/>
        <v>0</v>
      </c>
      <c r="AK90" s="369"/>
      <c r="AL90" s="363">
        <f t="shared" si="48"/>
        <v>44.8</v>
      </c>
    </row>
    <row r="91" spans="1:38" ht="28.8" customHeight="1" x14ac:dyDescent="0.3">
      <c r="A91" s="332" t="s">
        <v>354</v>
      </c>
      <c r="B91" s="343" t="s">
        <v>359</v>
      </c>
      <c r="C91" s="347"/>
      <c r="D91" s="348"/>
      <c r="E91" s="348"/>
      <c r="F91" s="348"/>
      <c r="G91" s="348"/>
      <c r="H91" s="368"/>
      <c r="I91" s="369"/>
      <c r="J91" s="347"/>
      <c r="K91" s="348"/>
      <c r="L91" s="348"/>
      <c r="M91" s="348"/>
      <c r="N91" s="348"/>
      <c r="O91" s="368"/>
      <c r="P91" s="369"/>
      <c r="Q91" s="347"/>
      <c r="R91" s="350"/>
      <c r="S91" s="348"/>
      <c r="T91" s="348"/>
      <c r="U91" s="348"/>
      <c r="V91" s="368">
        <f t="shared" si="42"/>
        <v>0</v>
      </c>
      <c r="W91" s="370"/>
      <c r="X91" s="347"/>
      <c r="Y91" s="348"/>
      <c r="Z91" s="348"/>
      <c r="AA91" s="348"/>
      <c r="AB91" s="348"/>
      <c r="AC91" s="368">
        <f t="shared" si="40"/>
        <v>0</v>
      </c>
      <c r="AD91" s="369"/>
      <c r="AE91" s="347"/>
      <c r="AF91" s="348"/>
      <c r="AG91" s="348"/>
      <c r="AH91" s="348">
        <v>649.20000000000005</v>
      </c>
      <c r="AI91" s="348"/>
      <c r="AJ91" s="368">
        <f t="shared" si="41"/>
        <v>649.20000000000005</v>
      </c>
      <c r="AK91" s="369">
        <v>649.20000000000005</v>
      </c>
      <c r="AL91" s="363">
        <f t="shared" si="48"/>
        <v>649.20000000000005</v>
      </c>
    </row>
    <row r="92" spans="1:38" ht="28.8" customHeight="1" x14ac:dyDescent="0.3">
      <c r="A92" s="332" t="s">
        <v>355</v>
      </c>
      <c r="B92" s="398" t="s">
        <v>361</v>
      </c>
      <c r="C92" s="347"/>
      <c r="D92" s="348"/>
      <c r="E92" s="348"/>
      <c r="F92" s="348"/>
      <c r="G92" s="348"/>
      <c r="H92" s="368"/>
      <c r="I92" s="369"/>
      <c r="J92" s="347"/>
      <c r="K92" s="348"/>
      <c r="L92" s="348"/>
      <c r="M92" s="348"/>
      <c r="N92" s="348"/>
      <c r="O92" s="368"/>
      <c r="P92" s="369"/>
      <c r="Q92" s="347"/>
      <c r="R92" s="350"/>
      <c r="S92" s="348"/>
      <c r="T92" s="348"/>
      <c r="U92" s="348"/>
      <c r="V92" s="368">
        <f t="shared" si="42"/>
        <v>0</v>
      </c>
      <c r="W92" s="370"/>
      <c r="X92" s="347"/>
      <c r="Y92" s="348"/>
      <c r="Z92" s="348">
        <v>45</v>
      </c>
      <c r="AA92" s="348"/>
      <c r="AB92" s="348"/>
      <c r="AC92" s="368">
        <f t="shared" si="40"/>
        <v>45</v>
      </c>
      <c r="AD92" s="369">
        <v>45</v>
      </c>
      <c r="AE92" s="347"/>
      <c r="AF92" s="348"/>
      <c r="AG92" s="348"/>
      <c r="AH92" s="348"/>
      <c r="AI92" s="348"/>
      <c r="AJ92" s="368">
        <f t="shared" si="41"/>
        <v>0</v>
      </c>
      <c r="AK92" s="369"/>
      <c r="AL92" s="363">
        <f t="shared" si="48"/>
        <v>45</v>
      </c>
    </row>
    <row r="93" spans="1:38" ht="28.8" customHeight="1" x14ac:dyDescent="0.3">
      <c r="A93" s="332" t="s">
        <v>360</v>
      </c>
      <c r="B93" s="349" t="s">
        <v>363</v>
      </c>
      <c r="C93" s="347"/>
      <c r="D93" s="348"/>
      <c r="E93" s="348"/>
      <c r="F93" s="348"/>
      <c r="G93" s="348"/>
      <c r="H93" s="368"/>
      <c r="I93" s="369"/>
      <c r="J93" s="347"/>
      <c r="K93" s="348"/>
      <c r="L93" s="348"/>
      <c r="M93" s="348"/>
      <c r="N93" s="348"/>
      <c r="O93" s="368"/>
      <c r="P93" s="369"/>
      <c r="Q93" s="347"/>
      <c r="R93" s="350"/>
      <c r="S93" s="348"/>
      <c r="T93" s="348"/>
      <c r="U93" s="348">
        <v>56.2</v>
      </c>
      <c r="V93" s="368">
        <f t="shared" si="42"/>
        <v>56.2</v>
      </c>
      <c r="W93" s="370">
        <v>56.2</v>
      </c>
      <c r="X93" s="347"/>
      <c r="Y93" s="348"/>
      <c r="Z93" s="348"/>
      <c r="AA93" s="348"/>
      <c r="AB93" s="348"/>
      <c r="AC93" s="368"/>
      <c r="AD93" s="369"/>
      <c r="AE93" s="347"/>
      <c r="AF93" s="348"/>
      <c r="AG93" s="348"/>
      <c r="AH93" s="348"/>
      <c r="AI93" s="348"/>
      <c r="AJ93" s="368"/>
      <c r="AK93" s="369"/>
      <c r="AL93" s="363">
        <f t="shared" si="48"/>
        <v>56.2</v>
      </c>
    </row>
    <row r="94" spans="1:38" x14ac:dyDescent="0.3">
      <c r="A94" s="351" t="s">
        <v>125</v>
      </c>
      <c r="B94" s="325" t="s">
        <v>126</v>
      </c>
      <c r="C94" s="363"/>
      <c r="D94" s="364">
        <f>SUM(D95:D125)</f>
        <v>9.4</v>
      </c>
      <c r="E94" s="364">
        <f t="shared" ref="E94:AL94" si="50">SUM(E95:E125)</f>
        <v>16.5</v>
      </c>
      <c r="F94" s="364">
        <f t="shared" si="50"/>
        <v>9.1</v>
      </c>
      <c r="G94" s="364">
        <f t="shared" si="50"/>
        <v>74.110000000000014</v>
      </c>
      <c r="H94" s="365">
        <f t="shared" si="50"/>
        <v>109.11</v>
      </c>
      <c r="I94" s="364">
        <f t="shared" si="50"/>
        <v>109.11000000000001</v>
      </c>
      <c r="J94" s="363">
        <f t="shared" si="50"/>
        <v>0</v>
      </c>
      <c r="K94" s="364">
        <f t="shared" si="50"/>
        <v>39.17</v>
      </c>
      <c r="L94" s="364">
        <f t="shared" si="50"/>
        <v>67.52</v>
      </c>
      <c r="M94" s="364">
        <f t="shared" si="50"/>
        <v>170.77</v>
      </c>
      <c r="N94" s="364">
        <f t="shared" si="50"/>
        <v>17.77</v>
      </c>
      <c r="O94" s="365">
        <f t="shared" si="50"/>
        <v>295.23</v>
      </c>
      <c r="P94" s="364">
        <f t="shared" si="50"/>
        <v>295.23</v>
      </c>
      <c r="Q94" s="363">
        <f t="shared" si="50"/>
        <v>0</v>
      </c>
      <c r="R94" s="366">
        <f t="shared" si="50"/>
        <v>28.9</v>
      </c>
      <c r="S94" s="364">
        <f t="shared" si="50"/>
        <v>60.6</v>
      </c>
      <c r="T94" s="364">
        <f t="shared" si="50"/>
        <v>141.63999999999999</v>
      </c>
      <c r="U94" s="364">
        <f t="shared" si="50"/>
        <v>22.64</v>
      </c>
      <c r="V94" s="365">
        <f t="shared" si="50"/>
        <v>253.78</v>
      </c>
      <c r="W94" s="367">
        <f t="shared" si="50"/>
        <v>253.78</v>
      </c>
      <c r="X94" s="363">
        <f t="shared" si="50"/>
        <v>0</v>
      </c>
      <c r="Y94" s="364">
        <f t="shared" si="50"/>
        <v>19.72</v>
      </c>
      <c r="Z94" s="364">
        <f t="shared" si="50"/>
        <v>50.82</v>
      </c>
      <c r="AA94" s="364">
        <f t="shared" si="50"/>
        <v>206.82</v>
      </c>
      <c r="AB94" s="364">
        <f t="shared" si="50"/>
        <v>294.82</v>
      </c>
      <c r="AC94" s="365">
        <f t="shared" si="50"/>
        <v>572.18000000000006</v>
      </c>
      <c r="AD94" s="364">
        <f t="shared" si="50"/>
        <v>300.18</v>
      </c>
      <c r="AE94" s="363">
        <f t="shared" si="50"/>
        <v>272</v>
      </c>
      <c r="AF94" s="364">
        <f t="shared" si="50"/>
        <v>49.46</v>
      </c>
      <c r="AG94" s="364">
        <f t="shared" si="50"/>
        <v>68.86</v>
      </c>
      <c r="AH94" s="364">
        <f t="shared" si="50"/>
        <v>169.36</v>
      </c>
      <c r="AI94" s="364">
        <f t="shared" si="50"/>
        <v>636.16999999999996</v>
      </c>
      <c r="AJ94" s="365">
        <f t="shared" si="50"/>
        <v>923.84999999999991</v>
      </c>
      <c r="AK94" s="364">
        <f t="shared" si="50"/>
        <v>923.84999999999991</v>
      </c>
      <c r="AL94" s="363">
        <f t="shared" si="50"/>
        <v>2154.1500000000005</v>
      </c>
    </row>
    <row r="95" spans="1:38" x14ac:dyDescent="0.3">
      <c r="A95" s="332" t="s">
        <v>127</v>
      </c>
      <c r="B95" s="345" t="s">
        <v>128</v>
      </c>
      <c r="C95" s="363"/>
      <c r="D95" s="348"/>
      <c r="E95" s="348"/>
      <c r="F95" s="348"/>
      <c r="G95" s="348">
        <v>18.61</v>
      </c>
      <c r="H95" s="368">
        <f t="shared" ref="H95:H113" si="51">SUM(D95:G95)</f>
        <v>18.61</v>
      </c>
      <c r="I95" s="369">
        <v>18.61</v>
      </c>
      <c r="J95" s="347">
        <f t="shared" ref="J95:J121" si="52">C95+H95-I95</f>
        <v>0</v>
      </c>
      <c r="K95" s="348">
        <v>3</v>
      </c>
      <c r="L95" s="348">
        <v>3</v>
      </c>
      <c r="M95" s="348">
        <v>3</v>
      </c>
      <c r="N95" s="348">
        <v>3</v>
      </c>
      <c r="O95" s="368">
        <f t="shared" ref="O95:O121" si="53">SUM(K95:N95)</f>
        <v>12</v>
      </c>
      <c r="P95" s="369">
        <v>12</v>
      </c>
      <c r="Q95" s="347">
        <f t="shared" si="32"/>
        <v>0</v>
      </c>
      <c r="R95" s="375">
        <f>[2]nuotekos!R39</f>
        <v>2</v>
      </c>
      <c r="S95" s="376">
        <v>4</v>
      </c>
      <c r="T95" s="376">
        <v>4</v>
      </c>
      <c r="U95" s="376">
        <f>[2]nuotekos!U39</f>
        <v>2</v>
      </c>
      <c r="V95" s="368">
        <f>SUM(R95:U95)</f>
        <v>12</v>
      </c>
      <c r="W95" s="368">
        <v>12</v>
      </c>
      <c r="X95" s="347">
        <f t="shared" si="33"/>
        <v>0</v>
      </c>
      <c r="Y95" s="348">
        <v>2.5</v>
      </c>
      <c r="Z95" s="348">
        <v>3</v>
      </c>
      <c r="AA95" s="348">
        <v>5</v>
      </c>
      <c r="AB95" s="348">
        <v>2.5</v>
      </c>
      <c r="AC95" s="368">
        <f t="shared" ref="AC95:AC125" si="54">SUM(Y95:AB95)</f>
        <v>13</v>
      </c>
      <c r="AD95" s="369">
        <v>13</v>
      </c>
      <c r="AE95" s="347">
        <f t="shared" si="34"/>
        <v>0</v>
      </c>
      <c r="AF95" s="376">
        <v>2.5</v>
      </c>
      <c r="AG95" s="376">
        <v>3</v>
      </c>
      <c r="AH95" s="376">
        <v>5</v>
      </c>
      <c r="AI95" s="376">
        <v>2.5</v>
      </c>
      <c r="AJ95" s="368">
        <f>SUM(AF95:AI95)</f>
        <v>13</v>
      </c>
      <c r="AK95" s="369">
        <v>13</v>
      </c>
      <c r="AL95" s="373">
        <f t="shared" si="27"/>
        <v>68.61</v>
      </c>
    </row>
    <row r="96" spans="1:38" x14ac:dyDescent="0.3">
      <c r="A96" s="332" t="s">
        <v>129</v>
      </c>
      <c r="B96" s="345" t="s">
        <v>130</v>
      </c>
      <c r="C96" s="363"/>
      <c r="D96" s="348">
        <f>[2]nuotekos!D40</f>
        <v>0</v>
      </c>
      <c r="E96" s="348"/>
      <c r="F96" s="348"/>
      <c r="G96" s="348">
        <f>[2]nuotekos!G40</f>
        <v>0</v>
      </c>
      <c r="H96" s="368">
        <f t="shared" si="51"/>
        <v>0</v>
      </c>
      <c r="I96" s="369">
        <v>0</v>
      </c>
      <c r="J96" s="347">
        <f t="shared" si="52"/>
        <v>0</v>
      </c>
      <c r="K96" s="348">
        <f>[2]nuotekos!K40</f>
        <v>0</v>
      </c>
      <c r="L96" s="348">
        <f>[2]nuotekos!L40</f>
        <v>1</v>
      </c>
      <c r="M96" s="348">
        <f>[2]nuotekos!M40</f>
        <v>0</v>
      </c>
      <c r="N96" s="348">
        <f>[2]nuotekos!N40</f>
        <v>0</v>
      </c>
      <c r="O96" s="368">
        <f t="shared" si="53"/>
        <v>1</v>
      </c>
      <c r="P96" s="369">
        <v>1</v>
      </c>
      <c r="Q96" s="347">
        <f t="shared" si="32"/>
        <v>0</v>
      </c>
      <c r="R96" s="375">
        <f>[2]nuotekos!R40</f>
        <v>0</v>
      </c>
      <c r="S96" s="376">
        <f>[2]nuotekos!S40</f>
        <v>2.5</v>
      </c>
      <c r="T96" s="376">
        <f>[2]nuotekos!T40</f>
        <v>0</v>
      </c>
      <c r="U96" s="376">
        <f>[2]nuotekos!U40</f>
        <v>0</v>
      </c>
      <c r="V96" s="368">
        <f t="shared" ref="V96:V125" si="55">SUM(R96:U96)</f>
        <v>2.5</v>
      </c>
      <c r="W96" s="368">
        <v>2.5</v>
      </c>
      <c r="X96" s="347">
        <f t="shared" si="33"/>
        <v>0</v>
      </c>
      <c r="Y96" s="348"/>
      <c r="Z96" s="348">
        <v>1</v>
      </c>
      <c r="AA96" s="348"/>
      <c r="AB96" s="348">
        <v>1</v>
      </c>
      <c r="AC96" s="368">
        <f t="shared" si="54"/>
        <v>2</v>
      </c>
      <c r="AD96" s="369">
        <v>2</v>
      </c>
      <c r="AE96" s="347">
        <f t="shared" si="34"/>
        <v>0</v>
      </c>
      <c r="AF96" s="376"/>
      <c r="AG96" s="376">
        <v>1</v>
      </c>
      <c r="AH96" s="376"/>
      <c r="AI96" s="376">
        <v>1</v>
      </c>
      <c r="AJ96" s="368">
        <f t="shared" ref="AJ96:AJ125" si="56">SUM(AF96:AI96)</f>
        <v>2</v>
      </c>
      <c r="AK96" s="369">
        <v>2</v>
      </c>
      <c r="AL96" s="373">
        <f t="shared" si="27"/>
        <v>7.5</v>
      </c>
    </row>
    <row r="97" spans="1:38" x14ac:dyDescent="0.3">
      <c r="A97" s="332" t="s">
        <v>131</v>
      </c>
      <c r="B97" s="345" t="s">
        <v>132</v>
      </c>
      <c r="C97" s="363"/>
      <c r="D97" s="348">
        <f>[2]nuotekos!D42</f>
        <v>0</v>
      </c>
      <c r="E97" s="348">
        <f>[2]nuotekos!E42</f>
        <v>0</v>
      </c>
      <c r="F97" s="348"/>
      <c r="G97" s="348">
        <v>1.8</v>
      </c>
      <c r="H97" s="368">
        <f t="shared" si="51"/>
        <v>1.8</v>
      </c>
      <c r="I97" s="369">
        <v>1.8</v>
      </c>
      <c r="J97" s="347">
        <f t="shared" si="52"/>
        <v>0</v>
      </c>
      <c r="K97" s="348">
        <v>3</v>
      </c>
      <c r="L97" s="348">
        <v>1</v>
      </c>
      <c r="M97" s="348">
        <v>1</v>
      </c>
      <c r="N97" s="348">
        <v>1</v>
      </c>
      <c r="O97" s="368">
        <f t="shared" si="53"/>
        <v>6</v>
      </c>
      <c r="P97" s="369">
        <v>6</v>
      </c>
      <c r="Q97" s="347">
        <f t="shared" si="32"/>
        <v>0</v>
      </c>
      <c r="R97" s="375">
        <f>[2]nuotekos!R42</f>
        <v>0</v>
      </c>
      <c r="S97" s="376">
        <f>[2]nuotekos!S42</f>
        <v>0</v>
      </c>
      <c r="T97" s="376">
        <v>5</v>
      </c>
      <c r="U97" s="376">
        <f>[2]nuotekos!U42</f>
        <v>0</v>
      </c>
      <c r="V97" s="368">
        <f t="shared" si="55"/>
        <v>5</v>
      </c>
      <c r="W97" s="368">
        <v>5</v>
      </c>
      <c r="X97" s="347">
        <f t="shared" si="33"/>
        <v>0</v>
      </c>
      <c r="Y97" s="348"/>
      <c r="Z97" s="348"/>
      <c r="AA97" s="348">
        <v>5</v>
      </c>
      <c r="AB97" s="348"/>
      <c r="AC97" s="368">
        <f t="shared" si="54"/>
        <v>5</v>
      </c>
      <c r="AD97" s="369">
        <v>5</v>
      </c>
      <c r="AE97" s="347">
        <f t="shared" si="34"/>
        <v>0</v>
      </c>
      <c r="AF97" s="376"/>
      <c r="AG97" s="376"/>
      <c r="AH97" s="376">
        <v>5</v>
      </c>
      <c r="AI97" s="376"/>
      <c r="AJ97" s="368">
        <f t="shared" si="56"/>
        <v>5</v>
      </c>
      <c r="AK97" s="369">
        <v>5</v>
      </c>
      <c r="AL97" s="373">
        <f t="shared" si="27"/>
        <v>22.8</v>
      </c>
    </row>
    <row r="98" spans="1:38" ht="27.6" x14ac:dyDescent="0.3">
      <c r="A98" s="332" t="s">
        <v>133</v>
      </c>
      <c r="B98" s="333" t="s">
        <v>134</v>
      </c>
      <c r="C98" s="363"/>
      <c r="D98" s="348"/>
      <c r="E98" s="348"/>
      <c r="F98" s="348"/>
      <c r="G98" s="348"/>
      <c r="H98" s="368">
        <f t="shared" si="51"/>
        <v>0</v>
      </c>
      <c r="I98" s="369">
        <v>0</v>
      </c>
      <c r="J98" s="347">
        <f t="shared" si="52"/>
        <v>0</v>
      </c>
      <c r="K98" s="348">
        <f>[2]vandens!K31</f>
        <v>1.4</v>
      </c>
      <c r="L98" s="348">
        <v>1</v>
      </c>
      <c r="M98" s="348">
        <f>[2]vandens!M31</f>
        <v>1</v>
      </c>
      <c r="N98" s="348">
        <f>[2]vandens!N31</f>
        <v>1</v>
      </c>
      <c r="O98" s="368">
        <f t="shared" si="53"/>
        <v>4.4000000000000004</v>
      </c>
      <c r="P98" s="369">
        <v>4.4000000000000004</v>
      </c>
      <c r="Q98" s="347">
        <f t="shared" si="32"/>
        <v>0</v>
      </c>
      <c r="R98" s="350">
        <v>1</v>
      </c>
      <c r="S98" s="348">
        <f>[2]vandens!S31</f>
        <v>1</v>
      </c>
      <c r="T98" s="348">
        <f>[2]vandens!T31</f>
        <v>1</v>
      </c>
      <c r="U98" s="348">
        <f>[2]vandens!U31</f>
        <v>1</v>
      </c>
      <c r="V98" s="368">
        <f t="shared" si="55"/>
        <v>4</v>
      </c>
      <c r="W98" s="368">
        <v>4</v>
      </c>
      <c r="X98" s="347">
        <f t="shared" si="33"/>
        <v>0</v>
      </c>
      <c r="Y98" s="348">
        <v>3.9</v>
      </c>
      <c r="Z98" s="348">
        <v>2.5</v>
      </c>
      <c r="AA98" s="348">
        <v>3.5</v>
      </c>
      <c r="AB98" s="348">
        <v>2.5</v>
      </c>
      <c r="AC98" s="368">
        <f t="shared" si="54"/>
        <v>12.4</v>
      </c>
      <c r="AD98" s="369">
        <v>12.4</v>
      </c>
      <c r="AE98" s="347">
        <f t="shared" si="34"/>
        <v>0</v>
      </c>
      <c r="AF98" s="348">
        <v>2.5</v>
      </c>
      <c r="AG98" s="348">
        <v>3.9</v>
      </c>
      <c r="AH98" s="348">
        <v>2.5</v>
      </c>
      <c r="AI98" s="348">
        <v>3.5</v>
      </c>
      <c r="AJ98" s="368">
        <f t="shared" si="56"/>
        <v>12.4</v>
      </c>
      <c r="AK98" s="369">
        <v>12.4</v>
      </c>
      <c r="AL98" s="373">
        <f t="shared" si="27"/>
        <v>33.200000000000003</v>
      </c>
    </row>
    <row r="99" spans="1:38" x14ac:dyDescent="0.3">
      <c r="A99" s="332" t="s">
        <v>135</v>
      </c>
      <c r="B99" s="345" t="s">
        <v>136</v>
      </c>
      <c r="C99" s="363"/>
      <c r="D99" s="348"/>
      <c r="E99" s="348"/>
      <c r="F99" s="348"/>
      <c r="G99" s="348">
        <v>2.8</v>
      </c>
      <c r="H99" s="368">
        <f t="shared" si="51"/>
        <v>2.8</v>
      </c>
      <c r="I99" s="369">
        <v>2.8</v>
      </c>
      <c r="J99" s="347">
        <f t="shared" si="52"/>
        <v>0</v>
      </c>
      <c r="K99" s="348"/>
      <c r="L99" s="348">
        <f>[2]vandens!L32</f>
        <v>2.8</v>
      </c>
      <c r="M99" s="348">
        <f>[2]vandens!M32</f>
        <v>0</v>
      </c>
      <c r="N99" s="348">
        <f>[2]vandens!N32</f>
        <v>1.5</v>
      </c>
      <c r="O99" s="368">
        <f t="shared" si="53"/>
        <v>4.3</v>
      </c>
      <c r="P99" s="369">
        <v>4.3</v>
      </c>
      <c r="Q99" s="347">
        <f t="shared" si="32"/>
        <v>0</v>
      </c>
      <c r="R99" s="350">
        <v>5</v>
      </c>
      <c r="S99" s="348">
        <f>[2]vandens!S32</f>
        <v>3</v>
      </c>
      <c r="T99" s="348">
        <f>[2]vandens!T32</f>
        <v>1.5</v>
      </c>
      <c r="U99" s="348">
        <f>[2]vandens!U32</f>
        <v>0</v>
      </c>
      <c r="V99" s="368">
        <f t="shared" si="55"/>
        <v>9.5</v>
      </c>
      <c r="W99" s="368">
        <v>9.5</v>
      </c>
      <c r="X99" s="347">
        <f t="shared" si="33"/>
        <v>0</v>
      </c>
      <c r="Y99" s="348">
        <v>1</v>
      </c>
      <c r="Z99" s="348">
        <v>4.5</v>
      </c>
      <c r="AA99" s="348">
        <v>1</v>
      </c>
      <c r="AB99" s="348">
        <v>6.5</v>
      </c>
      <c r="AC99" s="368">
        <f t="shared" si="54"/>
        <v>13</v>
      </c>
      <c r="AD99" s="369">
        <v>13</v>
      </c>
      <c r="AE99" s="347">
        <f t="shared" si="34"/>
        <v>0</v>
      </c>
      <c r="AF99" s="348">
        <v>4.5</v>
      </c>
      <c r="AG99" s="348">
        <v>1</v>
      </c>
      <c r="AH99" s="348">
        <v>4.5</v>
      </c>
      <c r="AI99" s="348">
        <v>9</v>
      </c>
      <c r="AJ99" s="368">
        <f t="shared" si="56"/>
        <v>19</v>
      </c>
      <c r="AK99" s="369">
        <v>19</v>
      </c>
      <c r="AL99" s="373">
        <f t="shared" si="27"/>
        <v>48.6</v>
      </c>
    </row>
    <row r="100" spans="1:38" x14ac:dyDescent="0.3">
      <c r="A100" s="332" t="s">
        <v>137</v>
      </c>
      <c r="B100" s="345" t="s">
        <v>138</v>
      </c>
      <c r="C100" s="363"/>
      <c r="D100" s="348">
        <v>0</v>
      </c>
      <c r="E100" s="348">
        <v>0</v>
      </c>
      <c r="F100" s="348">
        <v>0</v>
      </c>
      <c r="G100" s="348">
        <v>0</v>
      </c>
      <c r="H100" s="368">
        <f t="shared" si="51"/>
        <v>0</v>
      </c>
      <c r="I100" s="369">
        <v>0</v>
      </c>
      <c r="J100" s="347">
        <f t="shared" si="52"/>
        <v>0</v>
      </c>
      <c r="K100" s="348">
        <v>0</v>
      </c>
      <c r="L100" s="348">
        <v>0</v>
      </c>
      <c r="M100" s="348">
        <v>0</v>
      </c>
      <c r="N100" s="348">
        <v>0</v>
      </c>
      <c r="O100" s="368">
        <f t="shared" si="53"/>
        <v>0</v>
      </c>
      <c r="P100" s="369">
        <v>0</v>
      </c>
      <c r="Q100" s="347">
        <f t="shared" si="32"/>
        <v>0</v>
      </c>
      <c r="R100" s="350"/>
      <c r="S100" s="348"/>
      <c r="T100" s="348"/>
      <c r="U100" s="348"/>
      <c r="V100" s="368">
        <f t="shared" si="55"/>
        <v>0</v>
      </c>
      <c r="W100" s="368"/>
      <c r="X100" s="347">
        <f t="shared" si="33"/>
        <v>0</v>
      </c>
      <c r="Y100" s="348"/>
      <c r="Z100" s="348"/>
      <c r="AA100" s="348"/>
      <c r="AB100" s="348"/>
      <c r="AC100" s="368">
        <f t="shared" si="54"/>
        <v>0</v>
      </c>
      <c r="AD100" s="369"/>
      <c r="AE100" s="347">
        <f t="shared" si="34"/>
        <v>0</v>
      </c>
      <c r="AF100" s="350">
        <v>18.559999999999999</v>
      </c>
      <c r="AG100" s="348">
        <v>18.559999999999999</v>
      </c>
      <c r="AH100" s="348">
        <v>18.559999999999999</v>
      </c>
      <c r="AI100" s="348">
        <v>18.57</v>
      </c>
      <c r="AJ100" s="368">
        <f t="shared" si="56"/>
        <v>74.25</v>
      </c>
      <c r="AK100" s="369">
        <v>74.25</v>
      </c>
      <c r="AL100" s="373">
        <f t="shared" si="27"/>
        <v>74.25</v>
      </c>
    </row>
    <row r="101" spans="1:38" ht="27.6" x14ac:dyDescent="0.3">
      <c r="A101" s="332" t="s">
        <v>139</v>
      </c>
      <c r="B101" s="333" t="s">
        <v>140</v>
      </c>
      <c r="C101" s="363"/>
      <c r="D101" s="348"/>
      <c r="E101" s="348"/>
      <c r="F101" s="348"/>
      <c r="G101" s="348">
        <v>12</v>
      </c>
      <c r="H101" s="368">
        <f t="shared" si="51"/>
        <v>12</v>
      </c>
      <c r="I101" s="369">
        <v>12</v>
      </c>
      <c r="J101" s="347">
        <f t="shared" si="52"/>
        <v>0</v>
      </c>
      <c r="K101" s="348">
        <v>3</v>
      </c>
      <c r="L101" s="348">
        <v>3</v>
      </c>
      <c r="M101" s="348">
        <v>3</v>
      </c>
      <c r="N101" s="348">
        <v>3</v>
      </c>
      <c r="O101" s="368">
        <f t="shared" si="53"/>
        <v>12</v>
      </c>
      <c r="P101" s="369">
        <v>12</v>
      </c>
      <c r="Q101" s="347">
        <f t="shared" si="32"/>
        <v>0</v>
      </c>
      <c r="R101" s="350">
        <f>[2]nuotekos!R46</f>
        <v>5</v>
      </c>
      <c r="S101" s="348">
        <v>5</v>
      </c>
      <c r="T101" s="348">
        <f>[2]nuotekos!T46</f>
        <v>5</v>
      </c>
      <c r="U101" s="348">
        <v>5</v>
      </c>
      <c r="V101" s="368">
        <f t="shared" si="55"/>
        <v>20</v>
      </c>
      <c r="W101" s="368">
        <v>20</v>
      </c>
      <c r="X101" s="347">
        <f t="shared" si="33"/>
        <v>0</v>
      </c>
      <c r="Y101" s="348">
        <v>5</v>
      </c>
      <c r="Z101" s="348">
        <v>12.5</v>
      </c>
      <c r="AA101" s="348">
        <v>5</v>
      </c>
      <c r="AB101" s="348">
        <v>5</v>
      </c>
      <c r="AC101" s="368">
        <f t="shared" si="54"/>
        <v>27.5</v>
      </c>
      <c r="AD101" s="369">
        <v>27.5</v>
      </c>
      <c r="AE101" s="347">
        <f t="shared" si="34"/>
        <v>0</v>
      </c>
      <c r="AF101" s="348">
        <v>5</v>
      </c>
      <c r="AG101" s="348">
        <v>5</v>
      </c>
      <c r="AH101" s="348">
        <v>12.5</v>
      </c>
      <c r="AI101" s="348">
        <v>5</v>
      </c>
      <c r="AJ101" s="368">
        <f t="shared" si="56"/>
        <v>27.5</v>
      </c>
      <c r="AK101" s="369">
        <v>27.5</v>
      </c>
      <c r="AL101" s="373">
        <f t="shared" si="27"/>
        <v>99</v>
      </c>
    </row>
    <row r="102" spans="1:38" x14ac:dyDescent="0.3">
      <c r="A102" s="332" t="s">
        <v>141</v>
      </c>
      <c r="B102" s="333" t="s">
        <v>142</v>
      </c>
      <c r="C102" s="363"/>
      <c r="D102" s="348"/>
      <c r="E102" s="348"/>
      <c r="F102" s="348"/>
      <c r="G102" s="348">
        <v>15.83</v>
      </c>
      <c r="H102" s="368">
        <f t="shared" si="51"/>
        <v>15.83</v>
      </c>
      <c r="I102" s="369">
        <v>15.83</v>
      </c>
      <c r="J102" s="347">
        <f t="shared" si="52"/>
        <v>0</v>
      </c>
      <c r="K102" s="348">
        <v>10</v>
      </c>
      <c r="L102" s="348">
        <v>3</v>
      </c>
      <c r="M102" s="348">
        <v>1</v>
      </c>
      <c r="N102" s="348">
        <v>1</v>
      </c>
      <c r="O102" s="368">
        <f t="shared" si="53"/>
        <v>15</v>
      </c>
      <c r="P102" s="369">
        <v>15</v>
      </c>
      <c r="Q102" s="347">
        <f t="shared" si="32"/>
        <v>0</v>
      </c>
      <c r="R102" s="350">
        <f>[2]nuotekos!R48</f>
        <v>1</v>
      </c>
      <c r="S102" s="348">
        <v>20</v>
      </c>
      <c r="T102" s="348">
        <v>2</v>
      </c>
      <c r="U102" s="348">
        <v>2</v>
      </c>
      <c r="V102" s="368">
        <f t="shared" si="55"/>
        <v>25</v>
      </c>
      <c r="W102" s="368">
        <v>25</v>
      </c>
      <c r="X102" s="347">
        <f t="shared" si="33"/>
        <v>0</v>
      </c>
      <c r="Y102" s="348">
        <v>1</v>
      </c>
      <c r="Z102" s="348">
        <v>10</v>
      </c>
      <c r="AA102" s="348">
        <v>10</v>
      </c>
      <c r="AB102" s="348">
        <v>1</v>
      </c>
      <c r="AC102" s="368">
        <f t="shared" si="54"/>
        <v>22</v>
      </c>
      <c r="AD102" s="369">
        <v>22</v>
      </c>
      <c r="AE102" s="347">
        <f t="shared" si="34"/>
        <v>0</v>
      </c>
      <c r="AF102" s="348">
        <v>1</v>
      </c>
      <c r="AG102" s="348">
        <v>10</v>
      </c>
      <c r="AH102" s="348">
        <v>10</v>
      </c>
      <c r="AI102" s="348">
        <v>1</v>
      </c>
      <c r="AJ102" s="368">
        <f t="shared" si="56"/>
        <v>22</v>
      </c>
      <c r="AK102" s="369">
        <v>22</v>
      </c>
      <c r="AL102" s="373">
        <f t="shared" si="27"/>
        <v>99.83</v>
      </c>
    </row>
    <row r="103" spans="1:38" ht="31.5" customHeight="1" x14ac:dyDescent="0.3">
      <c r="A103" s="332" t="s">
        <v>143</v>
      </c>
      <c r="B103" s="333" t="s">
        <v>144</v>
      </c>
      <c r="C103" s="363"/>
      <c r="D103" s="348">
        <f>[2]energetika!D48</f>
        <v>0</v>
      </c>
      <c r="E103" s="348"/>
      <c r="F103" s="348">
        <f>[2]energetika!F48</f>
        <v>0</v>
      </c>
      <c r="G103" s="348">
        <v>4.16</v>
      </c>
      <c r="H103" s="368">
        <f t="shared" si="51"/>
        <v>4.16</v>
      </c>
      <c r="I103" s="369">
        <v>4.16</v>
      </c>
      <c r="J103" s="347">
        <f t="shared" si="52"/>
        <v>0</v>
      </c>
      <c r="K103" s="348">
        <f>[2]energetika!K48</f>
        <v>0</v>
      </c>
      <c r="L103" s="348">
        <f>[2]energetika!L48</f>
        <v>4.95</v>
      </c>
      <c r="M103" s="348">
        <v>0</v>
      </c>
      <c r="N103" s="348">
        <f>[2]energetika!N48</f>
        <v>0</v>
      </c>
      <c r="O103" s="368">
        <f t="shared" si="53"/>
        <v>4.95</v>
      </c>
      <c r="P103" s="369">
        <v>4.95</v>
      </c>
      <c r="Q103" s="347">
        <f t="shared" si="32"/>
        <v>0</v>
      </c>
      <c r="R103" s="350">
        <f>[2]energetika!R48</f>
        <v>0</v>
      </c>
      <c r="S103" s="348">
        <f>[2]energetika!S48</f>
        <v>2.95</v>
      </c>
      <c r="T103" s="348">
        <f>[2]energetika!T48</f>
        <v>0</v>
      </c>
      <c r="U103" s="348">
        <f>[2]energetika!U48</f>
        <v>0</v>
      </c>
      <c r="V103" s="368">
        <f t="shared" si="55"/>
        <v>2.95</v>
      </c>
      <c r="W103" s="368">
        <v>2.95</v>
      </c>
      <c r="X103" s="347">
        <f t="shared" si="33"/>
        <v>0</v>
      </c>
      <c r="Y103" s="348"/>
      <c r="Z103" s="348">
        <v>5</v>
      </c>
      <c r="AA103" s="348">
        <v>1</v>
      </c>
      <c r="AB103" s="348"/>
      <c r="AC103" s="368">
        <f t="shared" si="54"/>
        <v>6</v>
      </c>
      <c r="AD103" s="369">
        <v>6</v>
      </c>
      <c r="AE103" s="347">
        <f t="shared" si="34"/>
        <v>0</v>
      </c>
      <c r="AF103" s="348"/>
      <c r="AG103" s="348">
        <v>5</v>
      </c>
      <c r="AH103" s="348">
        <v>1</v>
      </c>
      <c r="AI103" s="348"/>
      <c r="AJ103" s="368">
        <f t="shared" si="56"/>
        <v>6</v>
      </c>
      <c r="AK103" s="369">
        <v>6</v>
      </c>
      <c r="AL103" s="373">
        <f t="shared" si="27"/>
        <v>24.06</v>
      </c>
    </row>
    <row r="104" spans="1:38" x14ac:dyDescent="0.3">
      <c r="A104" s="332" t="s">
        <v>145</v>
      </c>
      <c r="B104" s="333" t="s">
        <v>146</v>
      </c>
      <c r="C104" s="363"/>
      <c r="D104" s="348">
        <f>[2]nuotekos!D50</f>
        <v>0</v>
      </c>
      <c r="E104" s="348"/>
      <c r="F104" s="348">
        <f>[2]nuotekos!F50</f>
        <v>0</v>
      </c>
      <c r="G104" s="348">
        <v>0.97</v>
      </c>
      <c r="H104" s="368">
        <f t="shared" si="51"/>
        <v>0.97</v>
      </c>
      <c r="I104" s="369">
        <v>0.97</v>
      </c>
      <c r="J104" s="347">
        <f t="shared" si="52"/>
        <v>0</v>
      </c>
      <c r="K104" s="348">
        <f>[2]nuotekos!K50</f>
        <v>0</v>
      </c>
      <c r="L104" s="348">
        <v>1</v>
      </c>
      <c r="M104" s="348">
        <f>[2]nuotekos!M50</f>
        <v>0</v>
      </c>
      <c r="N104" s="348">
        <v>1</v>
      </c>
      <c r="O104" s="368">
        <f t="shared" si="53"/>
        <v>2</v>
      </c>
      <c r="P104" s="369">
        <v>2</v>
      </c>
      <c r="Q104" s="347">
        <f t="shared" si="32"/>
        <v>0</v>
      </c>
      <c r="R104" s="350">
        <f>[2]nuotekos!R50</f>
        <v>0</v>
      </c>
      <c r="S104" s="348"/>
      <c r="T104" s="348"/>
      <c r="U104" s="348"/>
      <c r="V104" s="368">
        <f t="shared" si="55"/>
        <v>0</v>
      </c>
      <c r="W104" s="368"/>
      <c r="X104" s="347">
        <f t="shared" si="33"/>
        <v>0</v>
      </c>
      <c r="Y104" s="348"/>
      <c r="Z104" s="348"/>
      <c r="AA104" s="348"/>
      <c r="AB104" s="348"/>
      <c r="AC104" s="368">
        <f t="shared" si="54"/>
        <v>0</v>
      </c>
      <c r="AD104" s="369"/>
      <c r="AE104" s="347">
        <f t="shared" si="34"/>
        <v>0</v>
      </c>
      <c r="AF104" s="348"/>
      <c r="AG104" s="348"/>
      <c r="AH104" s="348"/>
      <c r="AI104" s="348"/>
      <c r="AJ104" s="368">
        <f t="shared" si="56"/>
        <v>0</v>
      </c>
      <c r="AK104" s="369"/>
      <c r="AL104" s="373">
        <f t="shared" si="27"/>
        <v>2.9699999999999998</v>
      </c>
    </row>
    <row r="105" spans="1:38" ht="30.75" customHeight="1" x14ac:dyDescent="0.3">
      <c r="A105" s="332" t="s">
        <v>147</v>
      </c>
      <c r="B105" s="333" t="s">
        <v>148</v>
      </c>
      <c r="C105" s="347"/>
      <c r="D105" s="348"/>
      <c r="E105" s="348"/>
      <c r="F105" s="348">
        <f>[2]energetika!F50</f>
        <v>0</v>
      </c>
      <c r="G105" s="348">
        <v>0.91</v>
      </c>
      <c r="H105" s="368">
        <f t="shared" si="51"/>
        <v>0.91</v>
      </c>
      <c r="I105" s="369">
        <v>0.91</v>
      </c>
      <c r="J105" s="347">
        <f t="shared" si="52"/>
        <v>0</v>
      </c>
      <c r="K105" s="348">
        <f>[2]energetika!K50</f>
        <v>2</v>
      </c>
      <c r="L105" s="348">
        <f>[2]energetika!L50</f>
        <v>3.5</v>
      </c>
      <c r="M105" s="348">
        <f>[2]energetika!M50</f>
        <v>0</v>
      </c>
      <c r="N105" s="348">
        <f>[2]energetika!N50</f>
        <v>0</v>
      </c>
      <c r="O105" s="368">
        <f t="shared" si="53"/>
        <v>5.5</v>
      </c>
      <c r="P105" s="369">
        <v>5.5</v>
      </c>
      <c r="Q105" s="347">
        <f t="shared" si="32"/>
        <v>0</v>
      </c>
      <c r="R105" s="350">
        <f>[2]energetika!R50</f>
        <v>1.75</v>
      </c>
      <c r="S105" s="348">
        <f>[2]energetika!S50</f>
        <v>3.5</v>
      </c>
      <c r="T105" s="348">
        <f>[2]energetika!T50</f>
        <v>0</v>
      </c>
      <c r="U105" s="348">
        <f>[2]energetika!U50</f>
        <v>0</v>
      </c>
      <c r="V105" s="368">
        <f t="shared" si="55"/>
        <v>5.25</v>
      </c>
      <c r="W105" s="368">
        <v>5.25</v>
      </c>
      <c r="X105" s="347">
        <f t="shared" si="33"/>
        <v>0</v>
      </c>
      <c r="Y105" s="348">
        <v>3</v>
      </c>
      <c r="Z105" s="348"/>
      <c r="AA105" s="348">
        <v>3</v>
      </c>
      <c r="AB105" s="348"/>
      <c r="AC105" s="368">
        <f t="shared" si="54"/>
        <v>6</v>
      </c>
      <c r="AD105" s="369">
        <v>6</v>
      </c>
      <c r="AE105" s="347">
        <f t="shared" si="34"/>
        <v>0</v>
      </c>
      <c r="AF105" s="348">
        <v>3</v>
      </c>
      <c r="AG105" s="348"/>
      <c r="AH105" s="348">
        <v>3</v>
      </c>
      <c r="AI105" s="348"/>
      <c r="AJ105" s="368">
        <f t="shared" si="56"/>
        <v>6</v>
      </c>
      <c r="AK105" s="369">
        <v>6</v>
      </c>
      <c r="AL105" s="373">
        <f t="shared" si="27"/>
        <v>23.66</v>
      </c>
    </row>
    <row r="106" spans="1:38" ht="18.75" customHeight="1" x14ac:dyDescent="0.3">
      <c r="A106" s="332" t="s">
        <v>149</v>
      </c>
      <c r="B106" s="333" t="s">
        <v>150</v>
      </c>
      <c r="C106" s="363"/>
      <c r="D106" s="348">
        <f>[2]vandens!D33</f>
        <v>0</v>
      </c>
      <c r="E106" s="348"/>
      <c r="F106" s="348">
        <f>[2]vandens!F33</f>
        <v>0</v>
      </c>
      <c r="G106" s="348">
        <f>[2]vandens!G33</f>
        <v>0</v>
      </c>
      <c r="H106" s="368">
        <f t="shared" si="51"/>
        <v>0</v>
      </c>
      <c r="I106" s="369">
        <v>0</v>
      </c>
      <c r="J106" s="347">
        <f t="shared" si="52"/>
        <v>0</v>
      </c>
      <c r="K106" s="348">
        <f>[2]vandens!K33</f>
        <v>0</v>
      </c>
      <c r="L106" s="348">
        <f>[2]vandens!L33</f>
        <v>0</v>
      </c>
      <c r="M106" s="348">
        <f>[2]vandens!M33</f>
        <v>1</v>
      </c>
      <c r="N106" s="348">
        <f>[2]vandens!N33</f>
        <v>0</v>
      </c>
      <c r="O106" s="368">
        <f t="shared" si="53"/>
        <v>1</v>
      </c>
      <c r="P106" s="369">
        <v>1</v>
      </c>
      <c r="Q106" s="347">
        <f t="shared" si="32"/>
        <v>0</v>
      </c>
      <c r="R106" s="350">
        <f>[2]vandens!R33</f>
        <v>0</v>
      </c>
      <c r="S106" s="348">
        <f>[2]vandens!S33</f>
        <v>2</v>
      </c>
      <c r="T106" s="348">
        <f>[2]vandens!T33</f>
        <v>0</v>
      </c>
      <c r="U106" s="348">
        <f>[2]vandens!U33</f>
        <v>0</v>
      </c>
      <c r="V106" s="368">
        <f t="shared" si="55"/>
        <v>2</v>
      </c>
      <c r="W106" s="368">
        <v>2</v>
      </c>
      <c r="X106" s="347">
        <f t="shared" si="33"/>
        <v>0</v>
      </c>
      <c r="Y106" s="348"/>
      <c r="Z106" s="348"/>
      <c r="AA106" s="348">
        <v>1</v>
      </c>
      <c r="AB106" s="348"/>
      <c r="AC106" s="368">
        <f t="shared" si="54"/>
        <v>1</v>
      </c>
      <c r="AD106" s="369">
        <v>1</v>
      </c>
      <c r="AE106" s="347">
        <f t="shared" si="34"/>
        <v>0</v>
      </c>
      <c r="AF106" s="348"/>
      <c r="AG106" s="348"/>
      <c r="AH106" s="348">
        <v>1</v>
      </c>
      <c r="AI106" s="348"/>
      <c r="AJ106" s="368">
        <f t="shared" si="56"/>
        <v>1</v>
      </c>
      <c r="AK106" s="369">
        <v>1</v>
      </c>
      <c r="AL106" s="373">
        <f t="shared" si="27"/>
        <v>5</v>
      </c>
    </row>
    <row r="107" spans="1:38" ht="29.25" customHeight="1" x14ac:dyDescent="0.3">
      <c r="A107" s="332" t="s">
        <v>151</v>
      </c>
      <c r="B107" s="333" t="s">
        <v>152</v>
      </c>
      <c r="C107" s="363"/>
      <c r="D107" s="348"/>
      <c r="E107" s="348">
        <v>0</v>
      </c>
      <c r="F107" s="348">
        <f>'[2]transportas ir kt.'!F53</f>
        <v>0</v>
      </c>
      <c r="G107" s="348">
        <f>'[2]transportas ir kt.'!G53</f>
        <v>0</v>
      </c>
      <c r="H107" s="368">
        <f t="shared" si="51"/>
        <v>0</v>
      </c>
      <c r="I107" s="369">
        <v>0</v>
      </c>
      <c r="J107" s="347">
        <f t="shared" si="52"/>
        <v>0</v>
      </c>
      <c r="K107" s="348">
        <f>'[2]transportas ir kt.'!K53</f>
        <v>0</v>
      </c>
      <c r="L107" s="348">
        <v>5</v>
      </c>
      <c r="M107" s="348">
        <f>'[2]transportas ir kt.'!M53</f>
        <v>0</v>
      </c>
      <c r="N107" s="348">
        <f>'[2]transportas ir kt.'!N53</f>
        <v>0</v>
      </c>
      <c r="O107" s="368">
        <f t="shared" si="53"/>
        <v>5</v>
      </c>
      <c r="P107" s="369">
        <v>5</v>
      </c>
      <c r="Q107" s="347">
        <f t="shared" si="32"/>
        <v>0</v>
      </c>
      <c r="R107" s="350">
        <f>'[2]transportas ir kt.'!R53</f>
        <v>0</v>
      </c>
      <c r="S107" s="348">
        <f>'[2]transportas ir kt.'!S53</f>
        <v>0</v>
      </c>
      <c r="T107" s="348">
        <f>'[2]transportas ir kt.'!T53</f>
        <v>0</v>
      </c>
      <c r="U107" s="348">
        <f>'[2]transportas ir kt.'!U53</f>
        <v>0</v>
      </c>
      <c r="V107" s="368">
        <f t="shared" si="55"/>
        <v>0</v>
      </c>
      <c r="W107" s="368">
        <v>0</v>
      </c>
      <c r="X107" s="347">
        <f t="shared" si="33"/>
        <v>0</v>
      </c>
      <c r="Y107" s="348"/>
      <c r="Z107" s="348">
        <v>1</v>
      </c>
      <c r="AA107" s="348"/>
      <c r="AB107" s="348"/>
      <c r="AC107" s="368">
        <f t="shared" si="54"/>
        <v>1</v>
      </c>
      <c r="AD107" s="369">
        <v>1</v>
      </c>
      <c r="AE107" s="347">
        <f t="shared" si="34"/>
        <v>0</v>
      </c>
      <c r="AF107" s="348"/>
      <c r="AG107" s="348">
        <v>1</v>
      </c>
      <c r="AH107" s="348"/>
      <c r="AI107" s="348"/>
      <c r="AJ107" s="368">
        <f t="shared" si="56"/>
        <v>1</v>
      </c>
      <c r="AK107" s="369">
        <v>1</v>
      </c>
      <c r="AL107" s="373">
        <f t="shared" si="27"/>
        <v>7</v>
      </c>
    </row>
    <row r="108" spans="1:38" x14ac:dyDescent="0.3">
      <c r="A108" s="332" t="s">
        <v>153</v>
      </c>
      <c r="B108" s="345" t="s">
        <v>154</v>
      </c>
      <c r="C108" s="363"/>
      <c r="D108" s="348"/>
      <c r="E108" s="368">
        <f>[2]vandens!E34+'[2]transportas ir kt.'!E54</f>
        <v>0</v>
      </c>
      <c r="F108" s="368"/>
      <c r="G108" s="368">
        <v>0.27</v>
      </c>
      <c r="H108" s="368">
        <f t="shared" si="51"/>
        <v>0.27</v>
      </c>
      <c r="I108" s="369">
        <v>0.27</v>
      </c>
      <c r="J108" s="347">
        <f t="shared" si="52"/>
        <v>0</v>
      </c>
      <c r="K108" s="348">
        <f>[2]vandens!K34+'[2]transportas ir kt.'!K54</f>
        <v>2.5</v>
      </c>
      <c r="L108" s="368">
        <f>[2]vandens!L34+'[2]transportas ir kt.'!L54</f>
        <v>0</v>
      </c>
      <c r="M108" s="368">
        <v>1.5</v>
      </c>
      <c r="N108" s="368">
        <f>[2]vandens!N34+'[2]transportas ir kt.'!N54</f>
        <v>0</v>
      </c>
      <c r="O108" s="368">
        <f t="shared" si="53"/>
        <v>4</v>
      </c>
      <c r="P108" s="369">
        <v>4</v>
      </c>
      <c r="Q108" s="347">
        <f t="shared" si="32"/>
        <v>0</v>
      </c>
      <c r="R108" s="350">
        <f>[2]vandens!R34+'[2]transportas ir kt.'!R54</f>
        <v>0</v>
      </c>
      <c r="S108" s="368">
        <v>2.5</v>
      </c>
      <c r="T108" s="368">
        <f>[2]vandens!T34+'[2]transportas ir kt.'!T54</f>
        <v>0</v>
      </c>
      <c r="U108" s="368">
        <v>2.5</v>
      </c>
      <c r="V108" s="368">
        <f t="shared" si="55"/>
        <v>5</v>
      </c>
      <c r="W108" s="368">
        <v>5</v>
      </c>
      <c r="X108" s="347">
        <f t="shared" si="33"/>
        <v>0</v>
      </c>
      <c r="Y108" s="348"/>
      <c r="Z108" s="368">
        <v>1</v>
      </c>
      <c r="AA108" s="368"/>
      <c r="AB108" s="368"/>
      <c r="AC108" s="368">
        <f t="shared" si="54"/>
        <v>1</v>
      </c>
      <c r="AD108" s="369">
        <v>1</v>
      </c>
      <c r="AE108" s="347">
        <f t="shared" si="34"/>
        <v>0</v>
      </c>
      <c r="AF108" s="348"/>
      <c r="AG108" s="368">
        <v>1</v>
      </c>
      <c r="AH108" s="368"/>
      <c r="AI108" s="368"/>
      <c r="AJ108" s="368">
        <f t="shared" si="56"/>
        <v>1</v>
      </c>
      <c r="AK108" s="369">
        <v>1</v>
      </c>
      <c r="AL108" s="373">
        <f t="shared" si="27"/>
        <v>11.27</v>
      </c>
    </row>
    <row r="109" spans="1:38" x14ac:dyDescent="0.3">
      <c r="A109" s="332" t="s">
        <v>155</v>
      </c>
      <c r="B109" s="345" t="s">
        <v>156</v>
      </c>
      <c r="C109" s="363"/>
      <c r="D109" s="348">
        <f>'[2]transportas ir kt.'!D55</f>
        <v>0</v>
      </c>
      <c r="E109" s="368"/>
      <c r="F109" s="368">
        <f>'[2]transportas ir kt.'!F55</f>
        <v>0</v>
      </c>
      <c r="G109" s="368">
        <v>0.44</v>
      </c>
      <c r="H109" s="368">
        <f t="shared" si="51"/>
        <v>0.44</v>
      </c>
      <c r="I109" s="369">
        <v>0.44</v>
      </c>
      <c r="J109" s="347">
        <f t="shared" si="52"/>
        <v>0</v>
      </c>
      <c r="K109" s="348">
        <f>'[2]transportas ir kt.'!K55</f>
        <v>0</v>
      </c>
      <c r="L109" s="368">
        <v>1</v>
      </c>
      <c r="M109" s="368">
        <f>'[2]transportas ir kt.'!M55</f>
        <v>0</v>
      </c>
      <c r="N109" s="368">
        <v>1</v>
      </c>
      <c r="O109" s="368">
        <f t="shared" si="53"/>
        <v>2</v>
      </c>
      <c r="P109" s="369">
        <v>2</v>
      </c>
      <c r="Q109" s="347">
        <f t="shared" si="32"/>
        <v>0</v>
      </c>
      <c r="R109" s="350">
        <f>'[2]transportas ir kt.'!R55</f>
        <v>3</v>
      </c>
      <c r="S109" s="368">
        <f>'[2]transportas ir kt.'!S55</f>
        <v>0</v>
      </c>
      <c r="T109" s="368">
        <f>'[2]transportas ir kt.'!T55</f>
        <v>3</v>
      </c>
      <c r="U109" s="368">
        <f>'[2]transportas ir kt.'!U55</f>
        <v>0</v>
      </c>
      <c r="V109" s="368">
        <f t="shared" si="55"/>
        <v>6</v>
      </c>
      <c r="W109" s="368">
        <v>6</v>
      </c>
      <c r="X109" s="347">
        <f t="shared" si="33"/>
        <v>0</v>
      </c>
      <c r="Y109" s="348"/>
      <c r="Z109" s="368">
        <v>2</v>
      </c>
      <c r="AA109" s="368"/>
      <c r="AB109" s="368"/>
      <c r="AC109" s="368">
        <f t="shared" si="54"/>
        <v>2</v>
      </c>
      <c r="AD109" s="369">
        <v>2</v>
      </c>
      <c r="AE109" s="347">
        <f t="shared" si="34"/>
        <v>0</v>
      </c>
      <c r="AF109" s="348"/>
      <c r="AG109" s="368">
        <v>2</v>
      </c>
      <c r="AH109" s="368"/>
      <c r="AI109" s="368"/>
      <c r="AJ109" s="368">
        <f t="shared" si="56"/>
        <v>2</v>
      </c>
      <c r="AK109" s="369">
        <v>2</v>
      </c>
      <c r="AL109" s="373">
        <f t="shared" si="27"/>
        <v>12.44</v>
      </c>
    </row>
    <row r="110" spans="1:38" s="115" customFormat="1" x14ac:dyDescent="0.3">
      <c r="A110" s="332" t="s">
        <v>157</v>
      </c>
      <c r="B110" s="345" t="s">
        <v>171</v>
      </c>
      <c r="C110" s="347"/>
      <c r="D110" s="348">
        <v>9.1</v>
      </c>
      <c r="E110" s="368">
        <v>9.1</v>
      </c>
      <c r="F110" s="368">
        <v>9.1</v>
      </c>
      <c r="G110" s="368">
        <v>10.83</v>
      </c>
      <c r="H110" s="368">
        <f t="shared" si="51"/>
        <v>38.129999999999995</v>
      </c>
      <c r="I110" s="369">
        <v>38.130000000000003</v>
      </c>
      <c r="J110" s="347">
        <f t="shared" si="52"/>
        <v>0</v>
      </c>
      <c r="K110" s="348">
        <v>5.27</v>
      </c>
      <c r="L110" s="368">
        <v>5.27</v>
      </c>
      <c r="M110" s="368">
        <v>5.27</v>
      </c>
      <c r="N110" s="368">
        <v>5.27</v>
      </c>
      <c r="O110" s="368">
        <f t="shared" si="53"/>
        <v>21.08</v>
      </c>
      <c r="P110" s="369">
        <v>21.08</v>
      </c>
      <c r="Q110" s="347">
        <f t="shared" si="32"/>
        <v>0</v>
      </c>
      <c r="R110" s="350">
        <v>10.15</v>
      </c>
      <c r="S110" s="368">
        <v>10.15</v>
      </c>
      <c r="T110" s="368">
        <v>10.14</v>
      </c>
      <c r="U110" s="368">
        <v>10.14</v>
      </c>
      <c r="V110" s="368">
        <f t="shared" si="55"/>
        <v>40.58</v>
      </c>
      <c r="W110" s="368">
        <v>40.58</v>
      </c>
      <c r="X110" s="347">
        <f t="shared" si="33"/>
        <v>0</v>
      </c>
      <c r="Y110" s="348">
        <v>3.32</v>
      </c>
      <c r="Z110" s="368">
        <v>3.32</v>
      </c>
      <c r="AA110" s="368">
        <v>3.32</v>
      </c>
      <c r="AB110" s="368">
        <v>3.32</v>
      </c>
      <c r="AC110" s="368">
        <f t="shared" si="54"/>
        <v>13.28</v>
      </c>
      <c r="AD110" s="369">
        <v>13.28</v>
      </c>
      <c r="AE110" s="347">
        <f t="shared" si="34"/>
        <v>0</v>
      </c>
      <c r="AF110" s="348">
        <v>12.4</v>
      </c>
      <c r="AG110" s="368">
        <v>12.4</v>
      </c>
      <c r="AH110" s="368">
        <v>12.3</v>
      </c>
      <c r="AI110" s="368">
        <v>12.3</v>
      </c>
      <c r="AJ110" s="368">
        <f t="shared" si="56"/>
        <v>49.400000000000006</v>
      </c>
      <c r="AK110" s="369">
        <v>49.4</v>
      </c>
      <c r="AL110" s="373">
        <f t="shared" si="27"/>
        <v>162.47</v>
      </c>
    </row>
    <row r="111" spans="1:38" x14ac:dyDescent="0.3">
      <c r="A111" s="332" t="s">
        <v>158</v>
      </c>
      <c r="B111" s="345" t="s">
        <v>159</v>
      </c>
      <c r="C111" s="347"/>
      <c r="D111" s="348">
        <f>[2]energetika!D58</f>
        <v>0</v>
      </c>
      <c r="E111" s="368">
        <f>[2]energetika!E58</f>
        <v>0</v>
      </c>
      <c r="F111" s="368"/>
      <c r="G111" s="368">
        <f>[2]energetika!G58</f>
        <v>0</v>
      </c>
      <c r="H111" s="368">
        <f t="shared" si="51"/>
        <v>0</v>
      </c>
      <c r="I111" s="369">
        <v>0</v>
      </c>
      <c r="J111" s="347">
        <f t="shared" si="52"/>
        <v>0</v>
      </c>
      <c r="K111" s="348">
        <f>[2]energetika!K58</f>
        <v>0</v>
      </c>
      <c r="L111" s="368">
        <f>[2]energetika!L58</f>
        <v>0</v>
      </c>
      <c r="M111" s="368">
        <f>[2]energetika!M58</f>
        <v>1</v>
      </c>
      <c r="N111" s="368">
        <f>[2]energetika!N58</f>
        <v>0</v>
      </c>
      <c r="O111" s="368">
        <f t="shared" si="53"/>
        <v>1</v>
      </c>
      <c r="P111" s="369">
        <v>1</v>
      </c>
      <c r="Q111" s="347">
        <f t="shared" si="32"/>
        <v>0</v>
      </c>
      <c r="R111" s="350">
        <f>[2]energetika!R58</f>
        <v>0</v>
      </c>
      <c r="S111" s="368">
        <f>[2]energetika!S58</f>
        <v>0</v>
      </c>
      <c r="T111" s="368">
        <f>[2]energetika!T58</f>
        <v>1</v>
      </c>
      <c r="U111" s="368">
        <f>[2]energetika!U58</f>
        <v>0</v>
      </c>
      <c r="V111" s="368">
        <f t="shared" si="55"/>
        <v>1</v>
      </c>
      <c r="W111" s="368">
        <v>1</v>
      </c>
      <c r="X111" s="347">
        <f t="shared" si="33"/>
        <v>0</v>
      </c>
      <c r="Y111" s="348"/>
      <c r="Z111" s="368">
        <v>1</v>
      </c>
      <c r="AA111" s="368"/>
      <c r="AB111" s="368">
        <v>1</v>
      </c>
      <c r="AC111" s="368">
        <f t="shared" si="54"/>
        <v>2</v>
      </c>
      <c r="AD111" s="369">
        <v>2</v>
      </c>
      <c r="AE111" s="347">
        <f t="shared" si="34"/>
        <v>0</v>
      </c>
      <c r="AF111" s="348"/>
      <c r="AG111" s="368">
        <v>1</v>
      </c>
      <c r="AH111" s="368"/>
      <c r="AI111" s="368">
        <v>1</v>
      </c>
      <c r="AJ111" s="368">
        <f t="shared" si="56"/>
        <v>2</v>
      </c>
      <c r="AK111" s="369">
        <v>2</v>
      </c>
      <c r="AL111" s="373">
        <f t="shared" si="27"/>
        <v>6</v>
      </c>
    </row>
    <row r="112" spans="1:38" x14ac:dyDescent="0.3">
      <c r="A112" s="332" t="s">
        <v>160</v>
      </c>
      <c r="B112" s="345" t="s">
        <v>310</v>
      </c>
      <c r="C112" s="347"/>
      <c r="D112" s="348">
        <f>'[2]transportas ir kt.'!D58</f>
        <v>0</v>
      </c>
      <c r="E112" s="368"/>
      <c r="F112" s="368">
        <f>'[2]transportas ir kt.'!F58</f>
        <v>0</v>
      </c>
      <c r="G112" s="368">
        <v>4.7300000000000004</v>
      </c>
      <c r="H112" s="368">
        <f t="shared" si="51"/>
        <v>4.7300000000000004</v>
      </c>
      <c r="I112" s="369">
        <v>4.7300000000000004</v>
      </c>
      <c r="J112" s="347">
        <f t="shared" si="52"/>
        <v>0</v>
      </c>
      <c r="K112" s="348">
        <f>'[2]transportas ir kt.'!K58</f>
        <v>0</v>
      </c>
      <c r="L112" s="368">
        <f>'[2]transportas ir kt.'!L58</f>
        <v>0</v>
      </c>
      <c r="M112" s="368">
        <f>'[2]transportas ir kt.'!M58</f>
        <v>0</v>
      </c>
      <c r="N112" s="368">
        <f>'[2]transportas ir kt.'!N58</f>
        <v>0</v>
      </c>
      <c r="O112" s="368">
        <f t="shared" si="53"/>
        <v>0</v>
      </c>
      <c r="P112" s="369">
        <v>0</v>
      </c>
      <c r="Q112" s="347">
        <f t="shared" si="32"/>
        <v>0</v>
      </c>
      <c r="R112" s="350">
        <f>'[2]transportas ir kt.'!R58</f>
        <v>0</v>
      </c>
      <c r="S112" s="368">
        <f>'[2]transportas ir kt.'!S58</f>
        <v>0</v>
      </c>
      <c r="T112" s="368">
        <f>'[2]transportas ir kt.'!T58</f>
        <v>0</v>
      </c>
      <c r="U112" s="368">
        <f>'[2]transportas ir kt.'!U58</f>
        <v>0</v>
      </c>
      <c r="V112" s="368">
        <f t="shared" si="55"/>
        <v>0</v>
      </c>
      <c r="W112" s="368">
        <v>0</v>
      </c>
      <c r="X112" s="347">
        <f t="shared" si="33"/>
        <v>0</v>
      </c>
      <c r="Y112" s="348"/>
      <c r="Z112" s="368"/>
      <c r="AA112" s="368"/>
      <c r="AB112" s="368"/>
      <c r="AC112" s="368">
        <f t="shared" si="54"/>
        <v>0</v>
      </c>
      <c r="AD112" s="369"/>
      <c r="AE112" s="347">
        <f t="shared" si="34"/>
        <v>0</v>
      </c>
      <c r="AF112" s="348"/>
      <c r="AG112" s="368"/>
      <c r="AH112" s="368"/>
      <c r="AI112" s="368"/>
      <c r="AJ112" s="368">
        <f t="shared" si="56"/>
        <v>0</v>
      </c>
      <c r="AK112" s="369"/>
      <c r="AL112" s="373">
        <f t="shared" si="27"/>
        <v>4.7300000000000004</v>
      </c>
    </row>
    <row r="113" spans="1:38" x14ac:dyDescent="0.3">
      <c r="A113" s="371" t="s">
        <v>162</v>
      </c>
      <c r="B113" s="377" t="s">
        <v>163</v>
      </c>
      <c r="C113" s="347"/>
      <c r="D113" s="348">
        <v>0.3</v>
      </c>
      <c r="E113" s="368"/>
      <c r="F113" s="368">
        <f>'[2]transportas ir kt.'!F59</f>
        <v>0</v>
      </c>
      <c r="G113" s="368">
        <v>0</v>
      </c>
      <c r="H113" s="368">
        <f t="shared" si="51"/>
        <v>0.3</v>
      </c>
      <c r="I113" s="369">
        <v>0.3</v>
      </c>
      <c r="J113" s="347">
        <f t="shared" si="52"/>
        <v>0</v>
      </c>
      <c r="K113" s="348">
        <f>'[2]transportas ir kt.'!K59</f>
        <v>0</v>
      </c>
      <c r="L113" s="368">
        <f>'[2]transportas ir kt.'!L59</f>
        <v>0</v>
      </c>
      <c r="M113" s="368">
        <v>2</v>
      </c>
      <c r="N113" s="368">
        <f>'[2]transportas ir kt.'!N59</f>
        <v>0</v>
      </c>
      <c r="O113" s="368">
        <f t="shared" si="53"/>
        <v>2</v>
      </c>
      <c r="P113" s="369">
        <v>2</v>
      </c>
      <c r="Q113" s="347">
        <f t="shared" si="32"/>
        <v>0</v>
      </c>
      <c r="R113" s="350">
        <f>'[2]transportas ir kt.'!R59</f>
        <v>0</v>
      </c>
      <c r="S113" s="368">
        <f>'[2]transportas ir kt.'!S59</f>
        <v>0</v>
      </c>
      <c r="T113" s="368">
        <f>'[2]transportas ir kt.'!T59</f>
        <v>0</v>
      </c>
      <c r="U113" s="368">
        <f>'[2]transportas ir kt.'!U59</f>
        <v>0</v>
      </c>
      <c r="V113" s="368">
        <f t="shared" si="55"/>
        <v>0</v>
      </c>
      <c r="W113" s="368">
        <v>0</v>
      </c>
      <c r="X113" s="347">
        <f t="shared" si="33"/>
        <v>0</v>
      </c>
      <c r="Y113" s="348"/>
      <c r="Z113" s="368"/>
      <c r="AA113" s="368"/>
      <c r="AB113" s="368"/>
      <c r="AC113" s="368">
        <f t="shared" si="54"/>
        <v>0</v>
      </c>
      <c r="AD113" s="369"/>
      <c r="AE113" s="347">
        <f t="shared" si="34"/>
        <v>0</v>
      </c>
      <c r="AF113" s="348"/>
      <c r="AG113" s="368"/>
      <c r="AH113" s="368"/>
      <c r="AI113" s="368"/>
      <c r="AJ113" s="368">
        <f t="shared" si="56"/>
        <v>0</v>
      </c>
      <c r="AK113" s="369"/>
      <c r="AL113" s="373">
        <f t="shared" si="27"/>
        <v>2.2999999999999998</v>
      </c>
    </row>
    <row r="114" spans="1:38" x14ac:dyDescent="0.3">
      <c r="A114" s="332" t="s">
        <v>164</v>
      </c>
      <c r="B114" s="378" t="s">
        <v>165</v>
      </c>
      <c r="C114" s="334"/>
      <c r="D114" s="340">
        <f>'[2]transportas ir kt.'!D60</f>
        <v>0</v>
      </c>
      <c r="E114" s="336">
        <f>'[2]transportas ir kt.'!E60</f>
        <v>0</v>
      </c>
      <c r="F114" s="336"/>
      <c r="G114" s="336"/>
      <c r="H114" s="336"/>
      <c r="I114" s="379">
        <v>0</v>
      </c>
      <c r="J114" s="334">
        <f t="shared" si="52"/>
        <v>0</v>
      </c>
      <c r="K114" s="340">
        <f>'[2]transportas ir kt.'!K60</f>
        <v>0</v>
      </c>
      <c r="L114" s="336">
        <f>'[2]transportas ir kt.'!L60</f>
        <v>0</v>
      </c>
      <c r="M114" s="336">
        <v>150</v>
      </c>
      <c r="N114" s="336">
        <f>'[2]transportas ir kt.'!N60</f>
        <v>0</v>
      </c>
      <c r="O114" s="336">
        <f t="shared" si="53"/>
        <v>150</v>
      </c>
      <c r="P114" s="379">
        <v>150</v>
      </c>
      <c r="Q114" s="334">
        <f t="shared" si="32"/>
        <v>0</v>
      </c>
      <c r="R114" s="340">
        <f>'[2]transportas ir kt.'!R60</f>
        <v>0</v>
      </c>
      <c r="S114" s="336">
        <f>'[2]transportas ir kt.'!S60</f>
        <v>0</v>
      </c>
      <c r="T114" s="336">
        <f>'[2]transportas ir kt.'!T60</f>
        <v>0</v>
      </c>
      <c r="U114" s="336">
        <f>'[2]transportas ir kt.'!U60</f>
        <v>0</v>
      </c>
      <c r="V114" s="336">
        <f t="shared" si="55"/>
        <v>0</v>
      </c>
      <c r="W114" s="379">
        <v>0</v>
      </c>
      <c r="X114" s="334">
        <f t="shared" si="33"/>
        <v>0</v>
      </c>
      <c r="Y114" s="340"/>
      <c r="Z114" s="336"/>
      <c r="AA114" s="336"/>
      <c r="AB114" s="336">
        <v>272</v>
      </c>
      <c r="AC114" s="336">
        <f t="shared" si="54"/>
        <v>272</v>
      </c>
      <c r="AD114" s="379"/>
      <c r="AE114" s="334">
        <f t="shared" si="34"/>
        <v>272</v>
      </c>
      <c r="AF114" s="340"/>
      <c r="AG114" s="336"/>
      <c r="AH114" s="336"/>
      <c r="AI114" s="336"/>
      <c r="AJ114" s="336">
        <f t="shared" si="56"/>
        <v>0</v>
      </c>
      <c r="AK114" s="379"/>
      <c r="AL114" s="326">
        <f t="shared" si="27"/>
        <v>422</v>
      </c>
    </row>
    <row r="115" spans="1:38" ht="20.25" customHeight="1" x14ac:dyDescent="0.3">
      <c r="A115" s="332" t="s">
        <v>166</v>
      </c>
      <c r="B115" s="380" t="s">
        <v>167</v>
      </c>
      <c r="C115" s="347"/>
      <c r="D115" s="348">
        <f>'[2]transportas ir kt.'!D61</f>
        <v>0</v>
      </c>
      <c r="E115" s="368">
        <v>7.4</v>
      </c>
      <c r="F115" s="368">
        <f>'[2]transportas ir kt.'!F61</f>
        <v>0</v>
      </c>
      <c r="G115" s="368">
        <f>'[2]transportas ir kt.'!G61</f>
        <v>0</v>
      </c>
      <c r="H115" s="368">
        <f t="shared" ref="H115:H120" si="57">SUM(D115:G115)</f>
        <v>7.4</v>
      </c>
      <c r="I115" s="381">
        <v>7.4</v>
      </c>
      <c r="J115" s="347">
        <f t="shared" si="52"/>
        <v>0</v>
      </c>
      <c r="K115" s="348">
        <f>'[2]transportas ir kt.'!K61</f>
        <v>0</v>
      </c>
      <c r="L115" s="368">
        <f>'[2]transportas ir kt.'!L61</f>
        <v>0</v>
      </c>
      <c r="M115" s="368">
        <f>'[2]transportas ir kt.'!M61</f>
        <v>0</v>
      </c>
      <c r="N115" s="368">
        <f>'[2]transportas ir kt.'!N61</f>
        <v>0</v>
      </c>
      <c r="O115" s="368">
        <f t="shared" si="53"/>
        <v>0</v>
      </c>
      <c r="P115" s="381"/>
      <c r="Q115" s="347">
        <f t="shared" si="32"/>
        <v>0</v>
      </c>
      <c r="R115" s="348">
        <f>'[2]transportas ir kt.'!R61</f>
        <v>0</v>
      </c>
      <c r="S115" s="368">
        <f>'[2]transportas ir kt.'!S61</f>
        <v>0</v>
      </c>
      <c r="T115" s="368">
        <f>'[2]transportas ir kt.'!T61</f>
        <v>0</v>
      </c>
      <c r="U115" s="368">
        <f>'[2]transportas ir kt.'!U61</f>
        <v>0</v>
      </c>
      <c r="V115" s="368">
        <f t="shared" si="55"/>
        <v>0</v>
      </c>
      <c r="W115" s="381">
        <v>0</v>
      </c>
      <c r="X115" s="347">
        <f t="shared" si="33"/>
        <v>0</v>
      </c>
      <c r="Y115" s="348"/>
      <c r="Z115" s="368"/>
      <c r="AA115" s="368"/>
      <c r="AB115" s="368"/>
      <c r="AC115" s="368">
        <f t="shared" si="54"/>
        <v>0</v>
      </c>
      <c r="AD115" s="381"/>
      <c r="AE115" s="347">
        <f t="shared" si="34"/>
        <v>0</v>
      </c>
      <c r="AF115" s="348"/>
      <c r="AG115" s="368"/>
      <c r="AH115" s="368"/>
      <c r="AI115" s="368"/>
      <c r="AJ115" s="368">
        <f t="shared" si="56"/>
        <v>0</v>
      </c>
      <c r="AK115" s="381"/>
      <c r="AL115" s="373">
        <f t="shared" si="27"/>
        <v>7.4</v>
      </c>
    </row>
    <row r="116" spans="1:38" x14ac:dyDescent="0.3">
      <c r="A116" s="382" t="s">
        <v>168</v>
      </c>
      <c r="B116" s="380" t="s">
        <v>169</v>
      </c>
      <c r="C116" s="347"/>
      <c r="D116" s="348">
        <f>'[2]transportas ir kt.'!D62</f>
        <v>0</v>
      </c>
      <c r="E116" s="368">
        <f>'[2]transportas ir kt.'!E62</f>
        <v>0</v>
      </c>
      <c r="F116" s="368">
        <f>'[2]transportas ir kt.'!F62</f>
        <v>0</v>
      </c>
      <c r="G116" s="368">
        <f>'[2]transportas ir kt.'!G62</f>
        <v>0</v>
      </c>
      <c r="H116" s="368">
        <f t="shared" si="57"/>
        <v>0</v>
      </c>
      <c r="I116" s="381">
        <v>0</v>
      </c>
      <c r="J116" s="347">
        <f t="shared" si="52"/>
        <v>0</v>
      </c>
      <c r="K116" s="348">
        <f>'[2]transportas ir kt.'!K62</f>
        <v>0</v>
      </c>
      <c r="L116" s="368">
        <f>'[2]transportas ir kt.'!L62</f>
        <v>0</v>
      </c>
      <c r="M116" s="368">
        <f>'[2]transportas ir kt.'!M62</f>
        <v>0</v>
      </c>
      <c r="N116" s="368">
        <f>'[2]transportas ir kt.'!N62</f>
        <v>0</v>
      </c>
      <c r="O116" s="368">
        <f t="shared" si="53"/>
        <v>0</v>
      </c>
      <c r="P116" s="381"/>
      <c r="Q116" s="347">
        <f t="shared" si="32"/>
        <v>0</v>
      </c>
      <c r="R116" s="348">
        <f>'[2]transportas ir kt.'!R62</f>
        <v>0</v>
      </c>
      <c r="S116" s="368">
        <f>'[2]transportas ir kt.'!S62</f>
        <v>0</v>
      </c>
      <c r="T116" s="368">
        <f>'[2]transportas ir kt.'!T62</f>
        <v>0</v>
      </c>
      <c r="U116" s="368">
        <f>'[2]transportas ir kt.'!U62</f>
        <v>0</v>
      </c>
      <c r="V116" s="368">
        <f t="shared" si="55"/>
        <v>0</v>
      </c>
      <c r="W116" s="381">
        <v>0</v>
      </c>
      <c r="X116" s="347">
        <f t="shared" si="33"/>
        <v>0</v>
      </c>
      <c r="Y116" s="348"/>
      <c r="Z116" s="368"/>
      <c r="AA116" s="368">
        <v>60</v>
      </c>
      <c r="AB116" s="368">
        <v>0</v>
      </c>
      <c r="AC116" s="368">
        <f t="shared" si="54"/>
        <v>60</v>
      </c>
      <c r="AD116" s="381">
        <v>60</v>
      </c>
      <c r="AE116" s="347">
        <f t="shared" si="34"/>
        <v>0</v>
      </c>
      <c r="AF116" s="348"/>
      <c r="AG116" s="368"/>
      <c r="AH116" s="368">
        <v>60</v>
      </c>
      <c r="AI116" s="368"/>
      <c r="AJ116" s="368">
        <f t="shared" si="56"/>
        <v>60</v>
      </c>
      <c r="AK116" s="381">
        <v>60</v>
      </c>
      <c r="AL116" s="373">
        <f t="shared" si="27"/>
        <v>120</v>
      </c>
    </row>
    <row r="117" spans="1:38" s="115" customFormat="1" x14ac:dyDescent="0.3">
      <c r="A117" s="382" t="s">
        <v>304</v>
      </c>
      <c r="B117" s="383" t="s">
        <v>305</v>
      </c>
      <c r="C117" s="347"/>
      <c r="D117" s="348">
        <f>'[2]transportas ir kt.'!D63</f>
        <v>0</v>
      </c>
      <c r="E117" s="368">
        <f>'[2]transportas ir kt.'!E63</f>
        <v>0</v>
      </c>
      <c r="F117" s="368">
        <f>'[2]transportas ir kt.'!F63</f>
        <v>0</v>
      </c>
      <c r="G117" s="368"/>
      <c r="H117" s="368">
        <f t="shared" si="57"/>
        <v>0</v>
      </c>
      <c r="I117" s="381">
        <v>0</v>
      </c>
      <c r="J117" s="347">
        <f t="shared" si="52"/>
        <v>0</v>
      </c>
      <c r="K117" s="348">
        <f>'[2]transportas ir kt.'!K63</f>
        <v>0</v>
      </c>
      <c r="L117" s="368">
        <v>30</v>
      </c>
      <c r="M117" s="368">
        <f>'[2]transportas ir kt.'!M63</f>
        <v>0</v>
      </c>
      <c r="N117" s="368">
        <f>'[2]transportas ir kt.'!N63</f>
        <v>0</v>
      </c>
      <c r="O117" s="368">
        <f t="shared" si="53"/>
        <v>30</v>
      </c>
      <c r="P117" s="381">
        <v>30</v>
      </c>
      <c r="Q117" s="347">
        <f t="shared" si="32"/>
        <v>0</v>
      </c>
      <c r="R117" s="348">
        <f>'[2]transportas ir kt.'!R63</f>
        <v>0</v>
      </c>
      <c r="S117" s="368">
        <f>'[2]transportas ir kt.'!S63</f>
        <v>0</v>
      </c>
      <c r="T117" s="368">
        <f>'[2]transportas ir kt.'!T63</f>
        <v>0</v>
      </c>
      <c r="U117" s="368">
        <f>'[2]transportas ir kt.'!U63</f>
        <v>0</v>
      </c>
      <c r="V117" s="368">
        <f t="shared" si="55"/>
        <v>0</v>
      </c>
      <c r="W117" s="381"/>
      <c r="X117" s="347">
        <f t="shared" si="33"/>
        <v>0</v>
      </c>
      <c r="Y117" s="348"/>
      <c r="Z117" s="368"/>
      <c r="AA117" s="368"/>
      <c r="AB117" s="368">
        <v>0</v>
      </c>
      <c r="AC117" s="368">
        <f t="shared" si="54"/>
        <v>0</v>
      </c>
      <c r="AD117" s="381"/>
      <c r="AE117" s="347">
        <f t="shared" si="34"/>
        <v>0</v>
      </c>
      <c r="AF117" s="348"/>
      <c r="AG117" s="368"/>
      <c r="AH117" s="368"/>
      <c r="AI117" s="368"/>
      <c r="AJ117" s="368">
        <f t="shared" si="56"/>
        <v>0</v>
      </c>
      <c r="AK117" s="381"/>
      <c r="AL117" s="373">
        <f t="shared" si="27"/>
        <v>30</v>
      </c>
    </row>
    <row r="118" spans="1:38" x14ac:dyDescent="0.3">
      <c r="A118" s="371" t="s">
        <v>327</v>
      </c>
      <c r="B118" s="383" t="s">
        <v>324</v>
      </c>
      <c r="C118" s="370"/>
      <c r="D118" s="350"/>
      <c r="E118" s="368"/>
      <c r="F118" s="368"/>
      <c r="G118" s="368"/>
      <c r="H118" s="368">
        <f t="shared" si="57"/>
        <v>0</v>
      </c>
      <c r="I118" s="381"/>
      <c r="J118" s="347">
        <f t="shared" si="52"/>
        <v>0</v>
      </c>
      <c r="K118" s="348">
        <v>2</v>
      </c>
      <c r="L118" s="368">
        <v>2</v>
      </c>
      <c r="M118" s="368"/>
      <c r="N118" s="368"/>
      <c r="O118" s="368">
        <f t="shared" si="53"/>
        <v>4</v>
      </c>
      <c r="P118" s="381">
        <v>4</v>
      </c>
      <c r="Q118" s="347">
        <f t="shared" si="32"/>
        <v>0</v>
      </c>
      <c r="R118" s="348"/>
      <c r="S118" s="368"/>
      <c r="T118" s="368"/>
      <c r="U118" s="368"/>
      <c r="V118" s="368">
        <f t="shared" si="55"/>
        <v>0</v>
      </c>
      <c r="W118" s="381"/>
      <c r="X118" s="347">
        <f t="shared" si="33"/>
        <v>0</v>
      </c>
      <c r="Y118" s="348"/>
      <c r="Z118" s="368"/>
      <c r="AA118" s="368"/>
      <c r="AB118" s="368">
        <v>0</v>
      </c>
      <c r="AC118" s="368">
        <f t="shared" si="54"/>
        <v>0</v>
      </c>
      <c r="AD118" s="381"/>
      <c r="AE118" s="347">
        <f t="shared" si="34"/>
        <v>0</v>
      </c>
      <c r="AF118" s="348"/>
      <c r="AG118" s="368"/>
      <c r="AH118" s="368"/>
      <c r="AI118" s="368"/>
      <c r="AJ118" s="368">
        <f t="shared" si="56"/>
        <v>0</v>
      </c>
      <c r="AK118" s="381"/>
      <c r="AL118" s="373">
        <f t="shared" si="27"/>
        <v>4</v>
      </c>
    </row>
    <row r="119" spans="1:38" x14ac:dyDescent="0.3">
      <c r="A119" s="371" t="s">
        <v>328</v>
      </c>
      <c r="B119" s="383" t="s">
        <v>325</v>
      </c>
      <c r="C119" s="370"/>
      <c r="D119" s="350"/>
      <c r="E119" s="368"/>
      <c r="F119" s="368"/>
      <c r="G119" s="368">
        <v>0.76</v>
      </c>
      <c r="H119" s="368">
        <f t="shared" si="57"/>
        <v>0.76</v>
      </c>
      <c r="I119" s="381">
        <v>0.76</v>
      </c>
      <c r="J119" s="347">
        <f t="shared" si="52"/>
        <v>0</v>
      </c>
      <c r="K119" s="348"/>
      <c r="L119" s="368"/>
      <c r="M119" s="368">
        <v>1</v>
      </c>
      <c r="N119" s="368"/>
      <c r="O119" s="368">
        <f t="shared" si="53"/>
        <v>1</v>
      </c>
      <c r="P119" s="381">
        <v>1</v>
      </c>
      <c r="Q119" s="347">
        <f t="shared" si="32"/>
        <v>0</v>
      </c>
      <c r="R119" s="348"/>
      <c r="S119" s="368"/>
      <c r="T119" s="368"/>
      <c r="U119" s="368"/>
      <c r="V119" s="368">
        <f t="shared" si="55"/>
        <v>0</v>
      </c>
      <c r="W119" s="381"/>
      <c r="X119" s="347">
        <f t="shared" si="33"/>
        <v>0</v>
      </c>
      <c r="Y119" s="348"/>
      <c r="Z119" s="368"/>
      <c r="AA119" s="368"/>
      <c r="AB119" s="368"/>
      <c r="AC119" s="368">
        <f t="shared" si="54"/>
        <v>0</v>
      </c>
      <c r="AD119" s="381"/>
      <c r="AE119" s="347">
        <f t="shared" si="34"/>
        <v>0</v>
      </c>
      <c r="AF119" s="348"/>
      <c r="AG119" s="368"/>
      <c r="AH119" s="368"/>
      <c r="AI119" s="368"/>
      <c r="AJ119" s="368">
        <f t="shared" si="56"/>
        <v>0</v>
      </c>
      <c r="AK119" s="381"/>
      <c r="AL119" s="373">
        <f t="shared" si="27"/>
        <v>1.76</v>
      </c>
    </row>
    <row r="120" spans="1:38" x14ac:dyDescent="0.3">
      <c r="A120" s="371" t="s">
        <v>329</v>
      </c>
      <c r="B120" s="383" t="s">
        <v>331</v>
      </c>
      <c r="C120" s="370"/>
      <c r="D120" s="350"/>
      <c r="E120" s="368"/>
      <c r="F120" s="368"/>
      <c r="G120" s="368"/>
      <c r="H120" s="368">
        <f t="shared" si="57"/>
        <v>0</v>
      </c>
      <c r="I120" s="381"/>
      <c r="J120" s="347">
        <f t="shared" si="52"/>
        <v>0</v>
      </c>
      <c r="K120" s="348">
        <v>3</v>
      </c>
      <c r="L120" s="368"/>
      <c r="M120" s="368"/>
      <c r="N120" s="368"/>
      <c r="O120" s="368">
        <f t="shared" si="53"/>
        <v>3</v>
      </c>
      <c r="P120" s="381">
        <v>3</v>
      </c>
      <c r="Q120" s="347">
        <f t="shared" si="32"/>
        <v>0</v>
      </c>
      <c r="R120" s="348"/>
      <c r="S120" s="368"/>
      <c r="T120" s="368"/>
      <c r="U120" s="368"/>
      <c r="V120" s="368">
        <f t="shared" si="55"/>
        <v>0</v>
      </c>
      <c r="W120" s="381"/>
      <c r="X120" s="347">
        <f t="shared" si="33"/>
        <v>0</v>
      </c>
      <c r="Y120" s="348"/>
      <c r="Z120" s="368"/>
      <c r="AA120" s="368"/>
      <c r="AB120" s="368"/>
      <c r="AC120" s="368">
        <f t="shared" si="54"/>
        <v>0</v>
      </c>
      <c r="AD120" s="381"/>
      <c r="AE120" s="347">
        <f t="shared" si="34"/>
        <v>0</v>
      </c>
      <c r="AF120" s="348"/>
      <c r="AG120" s="368"/>
      <c r="AH120" s="368"/>
      <c r="AI120" s="368"/>
      <c r="AJ120" s="368">
        <f t="shared" si="56"/>
        <v>0</v>
      </c>
      <c r="AK120" s="381"/>
      <c r="AL120" s="373">
        <f t="shared" si="27"/>
        <v>3</v>
      </c>
    </row>
    <row r="121" spans="1:38" x14ac:dyDescent="0.3">
      <c r="A121" s="371" t="s">
        <v>330</v>
      </c>
      <c r="B121" s="383" t="s">
        <v>326</v>
      </c>
      <c r="C121" s="370"/>
      <c r="D121" s="350"/>
      <c r="E121" s="368"/>
      <c r="F121" s="368"/>
      <c r="G121" s="368"/>
      <c r="H121" s="368">
        <f t="shared" ref="H121" si="58">SUM(D121:G121)</f>
        <v>0</v>
      </c>
      <c r="I121" s="381"/>
      <c r="J121" s="347">
        <f t="shared" si="52"/>
        <v>0</v>
      </c>
      <c r="K121" s="348">
        <v>4</v>
      </c>
      <c r="L121" s="368"/>
      <c r="M121" s="368"/>
      <c r="N121" s="368"/>
      <c r="O121" s="368">
        <f t="shared" si="53"/>
        <v>4</v>
      </c>
      <c r="P121" s="381">
        <v>4</v>
      </c>
      <c r="Q121" s="347">
        <f t="shared" ref="Q121" si="59">J121+O121-P121</f>
        <v>0</v>
      </c>
      <c r="R121" s="348"/>
      <c r="S121" s="368">
        <v>4</v>
      </c>
      <c r="T121" s="368">
        <v>4</v>
      </c>
      <c r="U121" s="368"/>
      <c r="V121" s="368">
        <f t="shared" si="55"/>
        <v>8</v>
      </c>
      <c r="W121" s="381">
        <v>8</v>
      </c>
      <c r="X121" s="347">
        <f t="shared" ref="X121" si="60">Q121+V121-W121</f>
        <v>0</v>
      </c>
      <c r="Y121" s="348"/>
      <c r="Z121" s="368">
        <v>4</v>
      </c>
      <c r="AA121" s="368">
        <v>4</v>
      </c>
      <c r="AB121" s="368"/>
      <c r="AC121" s="368">
        <f t="shared" si="54"/>
        <v>8</v>
      </c>
      <c r="AD121" s="381">
        <v>8</v>
      </c>
      <c r="AE121" s="347">
        <f t="shared" ref="AE121" si="61">X121+AC121-AD121</f>
        <v>0</v>
      </c>
      <c r="AF121" s="348"/>
      <c r="AG121" s="368">
        <v>4</v>
      </c>
      <c r="AH121" s="368">
        <v>4</v>
      </c>
      <c r="AI121" s="368"/>
      <c r="AJ121" s="368">
        <f t="shared" si="56"/>
        <v>8</v>
      </c>
      <c r="AK121" s="381">
        <v>8</v>
      </c>
      <c r="AL121" s="373">
        <f t="shared" ref="AL121:AL125" si="62">H121+O121+V121+AC121+AJ121</f>
        <v>28</v>
      </c>
    </row>
    <row r="122" spans="1:38" ht="27.6" x14ac:dyDescent="0.3">
      <c r="A122" s="371" t="s">
        <v>366</v>
      </c>
      <c r="B122" s="384" t="s">
        <v>367</v>
      </c>
      <c r="C122" s="385"/>
      <c r="D122" s="386"/>
      <c r="E122" s="387"/>
      <c r="F122" s="387"/>
      <c r="G122" s="387"/>
      <c r="H122" s="387"/>
      <c r="I122" s="388"/>
      <c r="J122" s="389"/>
      <c r="K122" s="390"/>
      <c r="L122" s="387"/>
      <c r="M122" s="387"/>
      <c r="N122" s="387"/>
      <c r="O122" s="387"/>
      <c r="P122" s="388"/>
      <c r="Q122" s="389"/>
      <c r="R122" s="390"/>
      <c r="S122" s="387"/>
      <c r="T122" s="387">
        <v>75</v>
      </c>
      <c r="U122" s="387"/>
      <c r="V122" s="368">
        <f t="shared" si="55"/>
        <v>75</v>
      </c>
      <c r="W122" s="388">
        <v>75</v>
      </c>
      <c r="X122" s="389"/>
      <c r="Y122" s="390"/>
      <c r="Z122" s="387"/>
      <c r="AA122" s="387">
        <v>75</v>
      </c>
      <c r="AB122" s="387"/>
      <c r="AC122" s="368">
        <f t="shared" si="54"/>
        <v>75</v>
      </c>
      <c r="AD122" s="388">
        <v>75</v>
      </c>
      <c r="AE122" s="389"/>
      <c r="AF122" s="390"/>
      <c r="AG122" s="387"/>
      <c r="AH122" s="387"/>
      <c r="AI122" s="387"/>
      <c r="AJ122" s="368">
        <f t="shared" si="56"/>
        <v>0</v>
      </c>
      <c r="AK122" s="388"/>
      <c r="AL122" s="373">
        <f t="shared" si="62"/>
        <v>150</v>
      </c>
    </row>
    <row r="123" spans="1:38" ht="27.6" x14ac:dyDescent="0.3">
      <c r="A123" s="371" t="s">
        <v>368</v>
      </c>
      <c r="B123" s="358" t="s">
        <v>370</v>
      </c>
      <c r="C123" s="391"/>
      <c r="D123" s="392"/>
      <c r="E123" s="393"/>
      <c r="F123" s="393"/>
      <c r="G123" s="393"/>
      <c r="H123" s="393"/>
      <c r="I123" s="394"/>
      <c r="J123" s="395"/>
      <c r="K123" s="396"/>
      <c r="L123" s="393"/>
      <c r="M123" s="393"/>
      <c r="N123" s="393"/>
      <c r="O123" s="393"/>
      <c r="P123" s="394"/>
      <c r="Q123" s="395"/>
      <c r="R123" s="396"/>
      <c r="S123" s="393"/>
      <c r="T123" s="393"/>
      <c r="U123" s="393"/>
      <c r="V123" s="368">
        <f t="shared" si="55"/>
        <v>0</v>
      </c>
      <c r="W123" s="394"/>
      <c r="X123" s="395"/>
      <c r="Y123" s="396"/>
      <c r="Z123" s="393"/>
      <c r="AA123" s="393"/>
      <c r="AB123" s="393"/>
      <c r="AC123" s="368">
        <f t="shared" si="54"/>
        <v>0</v>
      </c>
      <c r="AD123" s="394"/>
      <c r="AE123" s="395"/>
      <c r="AF123" s="396"/>
      <c r="AG123" s="393"/>
      <c r="AH123" s="393"/>
      <c r="AI123" s="393">
        <v>550</v>
      </c>
      <c r="AJ123" s="368">
        <f t="shared" si="56"/>
        <v>550</v>
      </c>
      <c r="AK123" s="394">
        <v>550</v>
      </c>
      <c r="AL123" s="373">
        <f t="shared" si="62"/>
        <v>550</v>
      </c>
    </row>
    <row r="124" spans="1:38" x14ac:dyDescent="0.3">
      <c r="A124" s="371" t="s">
        <v>369</v>
      </c>
      <c r="B124" s="358" t="s">
        <v>373</v>
      </c>
      <c r="C124" s="391"/>
      <c r="D124" s="392"/>
      <c r="E124" s="393"/>
      <c r="F124" s="393"/>
      <c r="G124" s="393"/>
      <c r="H124" s="393"/>
      <c r="I124" s="394"/>
      <c r="J124" s="395"/>
      <c r="K124" s="396"/>
      <c r="L124" s="393"/>
      <c r="M124" s="393"/>
      <c r="N124" s="393"/>
      <c r="O124" s="393"/>
      <c r="P124" s="394"/>
      <c r="Q124" s="395"/>
      <c r="R124" s="396"/>
      <c r="S124" s="393"/>
      <c r="T124" s="393">
        <v>30</v>
      </c>
      <c r="U124" s="393"/>
      <c r="V124" s="368">
        <f t="shared" si="55"/>
        <v>30</v>
      </c>
      <c r="W124" s="394">
        <v>30</v>
      </c>
      <c r="X124" s="395"/>
      <c r="Y124" s="396"/>
      <c r="Z124" s="393"/>
      <c r="AA124" s="393">
        <v>30</v>
      </c>
      <c r="AB124" s="393"/>
      <c r="AC124" s="368">
        <f t="shared" si="54"/>
        <v>30</v>
      </c>
      <c r="AD124" s="394">
        <v>30</v>
      </c>
      <c r="AE124" s="395"/>
      <c r="AF124" s="396"/>
      <c r="AG124" s="393"/>
      <c r="AH124" s="393">
        <v>30</v>
      </c>
      <c r="AI124" s="393"/>
      <c r="AJ124" s="368">
        <f t="shared" si="56"/>
        <v>30</v>
      </c>
      <c r="AK124" s="394">
        <v>30</v>
      </c>
      <c r="AL124" s="373">
        <f t="shared" si="62"/>
        <v>90</v>
      </c>
    </row>
    <row r="125" spans="1:38" ht="15" thickBot="1" x14ac:dyDescent="0.35">
      <c r="A125" s="399" t="s">
        <v>372</v>
      </c>
      <c r="B125" s="400" t="s">
        <v>371</v>
      </c>
      <c r="C125" s="401"/>
      <c r="D125" s="402"/>
      <c r="E125" s="403"/>
      <c r="F125" s="403"/>
      <c r="G125" s="403"/>
      <c r="H125" s="403"/>
      <c r="I125" s="404"/>
      <c r="J125" s="399"/>
      <c r="K125" s="405"/>
      <c r="L125" s="403"/>
      <c r="M125" s="403"/>
      <c r="N125" s="403"/>
      <c r="O125" s="403"/>
      <c r="P125" s="404"/>
      <c r="Q125" s="399"/>
      <c r="R125" s="405"/>
      <c r="S125" s="403"/>
      <c r="T125" s="403"/>
      <c r="U125" s="403"/>
      <c r="V125" s="403">
        <f t="shared" si="55"/>
        <v>0</v>
      </c>
      <c r="W125" s="404"/>
      <c r="X125" s="399"/>
      <c r="Y125" s="405"/>
      <c r="Z125" s="403"/>
      <c r="AA125" s="403"/>
      <c r="AB125" s="403"/>
      <c r="AC125" s="403">
        <f t="shared" si="54"/>
        <v>0</v>
      </c>
      <c r="AD125" s="404"/>
      <c r="AE125" s="399"/>
      <c r="AF125" s="405"/>
      <c r="AG125" s="403"/>
      <c r="AH125" s="403"/>
      <c r="AI125" s="403">
        <v>32.299999999999997</v>
      </c>
      <c r="AJ125" s="403">
        <f t="shared" si="56"/>
        <v>32.299999999999997</v>
      </c>
      <c r="AK125" s="404">
        <v>32.299999999999997</v>
      </c>
      <c r="AL125" s="406">
        <f t="shared" si="62"/>
        <v>32.299999999999997</v>
      </c>
    </row>
  </sheetData>
  <mergeCells count="14">
    <mergeCell ref="X8:X9"/>
    <mergeCell ref="Y8:AD8"/>
    <mergeCell ref="AE8:AE9"/>
    <mergeCell ref="AF8:AK8"/>
    <mergeCell ref="AL8:AL9"/>
    <mergeCell ref="N2:W2"/>
    <mergeCell ref="A5:U5"/>
    <mergeCell ref="A8:A9"/>
    <mergeCell ref="C8:C9"/>
    <mergeCell ref="D8:I8"/>
    <mergeCell ref="J8:J9"/>
    <mergeCell ref="K8:P8"/>
    <mergeCell ref="Q8:Q9"/>
    <mergeCell ref="R8:W8"/>
  </mergeCells>
  <conditionalFormatting sqref="B15:B17 B73 B84:B90">
    <cfRule type="cellIs" dxfId="6" priority="7" operator="equal">
      <formula>0</formula>
    </cfRule>
  </conditionalFormatting>
  <conditionalFormatting sqref="B21">
    <cfRule type="cellIs" dxfId="5" priority="3" operator="equal">
      <formula>0</formula>
    </cfRule>
  </conditionalFormatting>
  <conditionalFormatting sqref="B38:B40">
    <cfRule type="cellIs" dxfId="4" priority="6" operator="equal">
      <formula>0</formula>
    </cfRule>
  </conditionalFormatting>
  <conditionalFormatting sqref="B42:B45">
    <cfRule type="cellIs" dxfId="3" priority="4" operator="equal">
      <formula>0</formula>
    </cfRule>
  </conditionalFormatting>
  <conditionalFormatting sqref="B53">
    <cfRule type="cellIs" dxfId="2" priority="1" operator="equal">
      <formula>0</formula>
    </cfRule>
  </conditionalFormatting>
  <conditionalFormatting sqref="B93">
    <cfRule type="cellIs" dxfId="1" priority="2" operator="equal">
      <formula>0</formula>
    </cfRule>
  </conditionalFormatting>
  <conditionalFormatting sqref="B117:B125">
    <cfRule type="cellIs" dxfId="0" priority="5" operator="equal">
      <formula>0</formula>
    </cfRule>
  </conditionalFormatting>
  <pageMargins left="0.70866141732283472" right="0.70866141732283472" top="0.74803149606299213" bottom="0.74803149606299213" header="0.31496062992125984" footer="0.31496062992125984"/>
  <pageSetup paperSize="8" scale="45" fitToHeight="0" orientation="landscape" r:id="rId1"/>
  <headerFooter>
    <oddFooter>&amp;C&amp;P</oddFooter>
  </headerFooter>
  <rowBreaks count="2" manualBreakCount="2">
    <brk id="53" max="16383" man="1"/>
    <brk id="93" max="16383" man="1"/>
  </rowBreak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247979-605A-482D-BEB8-354A496FEA5F}">
  <sheetPr>
    <pageSetUpPr fitToPage="1"/>
  </sheetPr>
  <dimension ref="A1:AP92"/>
  <sheetViews>
    <sheetView showGridLines="0" showZeros="0" zoomScaleNormal="100" workbookViewId="0">
      <pane xSplit="2" ySplit="6" topLeftCell="K7" activePane="bottomRight" state="frozen"/>
      <selection pane="topRight" activeCell="C1" sqref="C1"/>
      <selection pane="bottomLeft" activeCell="A7" sqref="A7"/>
      <selection pane="bottomRight" activeCell="Q1" sqref="Q1"/>
    </sheetView>
  </sheetViews>
  <sheetFormatPr defaultRowHeight="14.4" x14ac:dyDescent="0.3"/>
  <cols>
    <col min="2" max="2" width="51.6640625" customWidth="1"/>
    <col min="3" max="3" width="11.5546875" customWidth="1"/>
    <col min="4" max="6" width="9.5546875" bestFit="1" customWidth="1"/>
    <col min="7" max="7" width="9.33203125" bestFit="1" customWidth="1"/>
    <col min="8" max="9" width="9.5546875" bestFit="1" customWidth="1"/>
    <col min="10" max="10" width="10.109375" customWidth="1"/>
    <col min="11" max="14" width="9.33203125" customWidth="1"/>
    <col min="15" max="16" width="9.5546875" customWidth="1"/>
    <col min="17" max="17" width="10.109375" customWidth="1"/>
    <col min="18" max="29" width="9.33203125" customWidth="1"/>
    <col min="30" max="30" width="11.5546875" customWidth="1"/>
    <col min="31" max="36" width="9.33203125" customWidth="1"/>
    <col min="37" max="37" width="10" customWidth="1"/>
    <col min="38" max="38" width="11.33203125" customWidth="1"/>
  </cols>
  <sheetData>
    <row r="1" spans="1:42" ht="15.6" x14ac:dyDescent="0.3">
      <c r="Q1" s="1" t="s">
        <v>170</v>
      </c>
    </row>
    <row r="2" spans="1:42" x14ac:dyDescent="0.3">
      <c r="A2" s="315" t="s">
        <v>0</v>
      </c>
      <c r="B2" s="315"/>
      <c r="C2" s="315"/>
      <c r="D2" s="315"/>
      <c r="E2" s="315"/>
      <c r="F2" s="315"/>
      <c r="G2" s="315"/>
      <c r="H2" s="315"/>
      <c r="I2" s="315"/>
      <c r="J2" s="315"/>
      <c r="K2" s="315"/>
      <c r="L2" s="315"/>
      <c r="M2" s="315"/>
      <c r="N2" s="315"/>
      <c r="O2" s="315"/>
      <c r="P2" s="315"/>
      <c r="Q2" s="315"/>
      <c r="R2" s="315"/>
      <c r="S2" s="315"/>
      <c r="T2" s="315"/>
      <c r="U2" s="315"/>
      <c r="V2" s="3"/>
      <c r="W2" s="3"/>
      <c r="X2" s="3"/>
      <c r="Y2" s="3"/>
      <c r="Z2" s="3"/>
      <c r="AA2" s="3"/>
      <c r="AB2" s="3"/>
      <c r="AC2" s="3"/>
      <c r="AD2" s="3"/>
      <c r="AE2" s="3"/>
      <c r="AF2" s="3"/>
      <c r="AG2" s="3"/>
      <c r="AH2" s="3"/>
      <c r="AI2" s="3"/>
      <c r="AJ2" s="3"/>
      <c r="AK2" s="3"/>
      <c r="AL2" s="3"/>
    </row>
    <row r="3" spans="1:42" ht="15" thickBot="1" x14ac:dyDescent="0.35">
      <c r="A3" s="2"/>
      <c r="B3" s="2"/>
      <c r="C3" s="2"/>
      <c r="D3" s="2"/>
      <c r="E3" s="2"/>
      <c r="F3" s="2"/>
      <c r="G3" s="2"/>
      <c r="H3" s="2">
        <f>+H43-H53-H55-H86-I90*0.5</f>
        <v>3303.9200000000005</v>
      </c>
      <c r="I3" s="2"/>
      <c r="J3" s="2"/>
      <c r="K3" s="2"/>
      <c r="L3" s="2"/>
      <c r="M3" s="2"/>
      <c r="N3" s="2"/>
      <c r="O3" s="2"/>
      <c r="P3" s="2"/>
      <c r="Q3" s="2"/>
      <c r="R3" s="2"/>
      <c r="S3" s="2"/>
      <c r="T3" s="2"/>
      <c r="U3" s="2"/>
      <c r="V3" s="3"/>
      <c r="W3" s="3"/>
      <c r="X3" s="3"/>
      <c r="Y3" s="3"/>
      <c r="Z3" s="3"/>
      <c r="AA3" s="3"/>
      <c r="AB3" s="3"/>
      <c r="AC3" s="3"/>
      <c r="AD3" s="3"/>
      <c r="AE3" s="3"/>
      <c r="AF3" s="3"/>
      <c r="AG3" s="3"/>
      <c r="AH3" s="3"/>
      <c r="AI3" s="3"/>
      <c r="AJ3" s="3"/>
      <c r="AK3" s="3"/>
      <c r="AL3" s="3"/>
    </row>
    <row r="4" spans="1:42" ht="30.75" hidden="1" customHeight="1" thickBot="1" x14ac:dyDescent="0.35">
      <c r="A4" s="3"/>
      <c r="B4" s="3"/>
      <c r="C4" s="3"/>
      <c r="D4" s="4">
        <f>D7-D41</f>
        <v>56.673745000000054</v>
      </c>
      <c r="E4" s="4">
        <f t="shared" ref="E4:AJ4" si="0">E7-E41</f>
        <v>-129.74472166666669</v>
      </c>
      <c r="F4" s="4">
        <f t="shared" si="0"/>
        <v>35.646649761904655</v>
      </c>
      <c r="G4" s="4">
        <f t="shared" si="0"/>
        <v>37.416999761904691</v>
      </c>
      <c r="H4" s="4">
        <f t="shared" si="0"/>
        <v>-7.3271428573207231E-3</v>
      </c>
      <c r="I4" s="4"/>
      <c r="J4" s="4">
        <f t="shared" si="0"/>
        <v>0</v>
      </c>
      <c r="K4" s="4">
        <f t="shared" si="0"/>
        <v>31.155512261904704</v>
      </c>
      <c r="L4" s="4">
        <f t="shared" si="0"/>
        <v>9.7788455952380104</v>
      </c>
      <c r="M4" s="4">
        <f t="shared" si="0"/>
        <v>-110.99115440476203</v>
      </c>
      <c r="N4" s="4">
        <f t="shared" si="0"/>
        <v>178.74949559523793</v>
      </c>
      <c r="O4" s="4">
        <f t="shared" si="0"/>
        <v>108.69269904761859</v>
      </c>
      <c r="P4" s="4"/>
      <c r="Q4" s="4">
        <f t="shared" si="0"/>
        <v>0</v>
      </c>
      <c r="R4" s="4">
        <f t="shared" si="0"/>
        <v>24.03899738095231</v>
      </c>
      <c r="S4" s="4">
        <f t="shared" si="0"/>
        <v>16.745664047618988</v>
      </c>
      <c r="T4" s="4">
        <f t="shared" si="0"/>
        <v>23.195664047618948</v>
      </c>
      <c r="U4" s="4">
        <f t="shared" si="0"/>
        <v>23.278164047618986</v>
      </c>
      <c r="V4" s="4">
        <f t="shared" si="0"/>
        <v>87.258489523809203</v>
      </c>
      <c r="W4" s="4"/>
      <c r="X4" s="4">
        <f t="shared" si="0"/>
        <v>0</v>
      </c>
      <c r="Y4" s="4" t="e">
        <f t="shared" si="0"/>
        <v>#REF!</v>
      </c>
      <c r="Z4" s="4" t="e">
        <f t="shared" si="0"/>
        <v>#REF!</v>
      </c>
      <c r="AA4" s="4" t="e">
        <f t="shared" si="0"/>
        <v>#REF!</v>
      </c>
      <c r="AB4" s="4" t="e">
        <f t="shared" si="0"/>
        <v>#REF!</v>
      </c>
      <c r="AC4" s="4" t="e">
        <f t="shared" si="0"/>
        <v>#REF!</v>
      </c>
      <c r="AD4" s="4"/>
      <c r="AE4" s="4" t="e">
        <f t="shared" si="0"/>
        <v>#REF!</v>
      </c>
      <c r="AF4" s="4" t="e">
        <f t="shared" si="0"/>
        <v>#REF!</v>
      </c>
      <c r="AG4" s="4" t="e">
        <f t="shared" si="0"/>
        <v>#REF!</v>
      </c>
      <c r="AH4" s="4" t="e">
        <f t="shared" si="0"/>
        <v>#REF!</v>
      </c>
      <c r="AI4" s="4" t="e">
        <f t="shared" si="0"/>
        <v>#REF!</v>
      </c>
      <c r="AJ4" s="4" t="e">
        <f t="shared" si="0"/>
        <v>#REF!</v>
      </c>
      <c r="AK4" s="4"/>
      <c r="AL4" s="5" t="e">
        <f>AL7-AL41</f>
        <v>#REF!</v>
      </c>
    </row>
    <row r="5" spans="1:42" ht="29.25" customHeight="1" thickBot="1" x14ac:dyDescent="0.35">
      <c r="A5" s="306" t="s">
        <v>1</v>
      </c>
      <c r="B5" s="6" t="s">
        <v>2</v>
      </c>
      <c r="C5" s="308" t="s">
        <v>3</v>
      </c>
      <c r="D5" s="310" t="s">
        <v>4</v>
      </c>
      <c r="E5" s="311"/>
      <c r="F5" s="311"/>
      <c r="G5" s="311"/>
      <c r="H5" s="311"/>
      <c r="I5" s="311"/>
      <c r="J5" s="308" t="s">
        <v>5</v>
      </c>
      <c r="K5" s="312" t="s">
        <v>6</v>
      </c>
      <c r="L5" s="313"/>
      <c r="M5" s="313"/>
      <c r="N5" s="313"/>
      <c r="O5" s="313"/>
      <c r="P5" s="314"/>
      <c r="Q5" s="308" t="s">
        <v>7</v>
      </c>
      <c r="R5" s="312" t="s">
        <v>8</v>
      </c>
      <c r="S5" s="313"/>
      <c r="T5" s="313"/>
      <c r="U5" s="313"/>
      <c r="V5" s="313"/>
      <c r="W5" s="314"/>
      <c r="X5" s="308" t="s">
        <v>9</v>
      </c>
      <c r="Y5" s="313" t="s">
        <v>10</v>
      </c>
      <c r="Z5" s="313"/>
      <c r="AA5" s="313"/>
      <c r="AB5" s="313"/>
      <c r="AC5" s="313"/>
      <c r="AD5" s="314"/>
      <c r="AE5" s="308" t="s">
        <v>11</v>
      </c>
      <c r="AF5" s="312" t="s">
        <v>12</v>
      </c>
      <c r="AG5" s="313"/>
      <c r="AH5" s="313"/>
      <c r="AI5" s="313"/>
      <c r="AJ5" s="313"/>
      <c r="AK5" s="314"/>
      <c r="AL5" s="302" t="s">
        <v>13</v>
      </c>
    </row>
    <row r="6" spans="1:42" ht="41.4" thickBot="1" x14ac:dyDescent="0.35">
      <c r="A6" s="307"/>
      <c r="B6" s="7" t="s">
        <v>14</v>
      </c>
      <c r="C6" s="309"/>
      <c r="D6" s="8" t="s">
        <v>15</v>
      </c>
      <c r="E6" s="9" t="s">
        <v>16</v>
      </c>
      <c r="F6" s="9" t="s">
        <v>17</v>
      </c>
      <c r="G6" s="9" t="s">
        <v>18</v>
      </c>
      <c r="H6" s="9" t="s">
        <v>19</v>
      </c>
      <c r="I6" s="10" t="s">
        <v>20</v>
      </c>
      <c r="J6" s="309"/>
      <c r="K6" s="11" t="s">
        <v>15</v>
      </c>
      <c r="L6" s="12" t="s">
        <v>16</v>
      </c>
      <c r="M6" s="12" t="s">
        <v>17</v>
      </c>
      <c r="N6" s="12" t="s">
        <v>18</v>
      </c>
      <c r="O6" s="12" t="s">
        <v>19</v>
      </c>
      <c r="P6" s="13" t="s">
        <v>20</v>
      </c>
      <c r="Q6" s="309"/>
      <c r="R6" s="14" t="s">
        <v>15</v>
      </c>
      <c r="S6" s="9" t="s">
        <v>16</v>
      </c>
      <c r="T6" s="9" t="s">
        <v>17</v>
      </c>
      <c r="U6" s="9" t="s">
        <v>18</v>
      </c>
      <c r="V6" s="9" t="s">
        <v>19</v>
      </c>
      <c r="W6" s="15" t="s">
        <v>20</v>
      </c>
      <c r="X6" s="309"/>
      <c r="Y6" s="11" t="s">
        <v>15</v>
      </c>
      <c r="Z6" s="12" t="s">
        <v>16</v>
      </c>
      <c r="AA6" s="12" t="s">
        <v>17</v>
      </c>
      <c r="AB6" s="12" t="s">
        <v>18</v>
      </c>
      <c r="AC6" s="12" t="s">
        <v>19</v>
      </c>
      <c r="AD6" s="13" t="s">
        <v>20</v>
      </c>
      <c r="AE6" s="309"/>
      <c r="AF6" s="8" t="s">
        <v>15</v>
      </c>
      <c r="AG6" s="9" t="s">
        <v>16</v>
      </c>
      <c r="AH6" s="9" t="s">
        <v>17</v>
      </c>
      <c r="AI6" s="9" t="s">
        <v>18</v>
      </c>
      <c r="AJ6" s="9" t="s">
        <v>19</v>
      </c>
      <c r="AK6" s="10" t="s">
        <v>20</v>
      </c>
      <c r="AL6" s="303"/>
      <c r="AN6" s="16"/>
    </row>
    <row r="7" spans="1:42" ht="15.75" customHeight="1" x14ac:dyDescent="0.3">
      <c r="A7" s="17" t="s">
        <v>21</v>
      </c>
      <c r="B7" s="18" t="s">
        <v>22</v>
      </c>
      <c r="C7" s="19">
        <f t="shared" ref="C7:I7" si="1">C8+C9+C21+C32+C38</f>
        <v>1585.19</v>
      </c>
      <c r="D7" s="20">
        <f t="shared" si="1"/>
        <v>1624.4324500000002</v>
      </c>
      <c r="E7" s="21">
        <f t="shared" si="1"/>
        <v>1296.5839833333334</v>
      </c>
      <c r="F7" s="21">
        <f t="shared" si="1"/>
        <v>1476.8053547619047</v>
      </c>
      <c r="G7" s="21">
        <f t="shared" si="1"/>
        <v>286.69570476190472</v>
      </c>
      <c r="H7" s="22">
        <f t="shared" si="1"/>
        <v>4684.5174928571432</v>
      </c>
      <c r="I7" s="23">
        <f t="shared" si="1"/>
        <v>0</v>
      </c>
      <c r="J7" s="19"/>
      <c r="K7" s="20">
        <f t="shared" ref="K7:W7" si="2">K8+K9+K21+K32+K38</f>
        <v>220.68690476190471</v>
      </c>
      <c r="L7" s="21">
        <f t="shared" si="2"/>
        <v>205.30023809523803</v>
      </c>
      <c r="M7" s="21">
        <f t="shared" si="2"/>
        <v>367.71023809523803</v>
      </c>
      <c r="N7" s="21">
        <f t="shared" si="2"/>
        <v>1081.220888095238</v>
      </c>
      <c r="O7" s="21">
        <f t="shared" si="2"/>
        <v>1874.9182690476189</v>
      </c>
      <c r="P7" s="23">
        <f t="shared" si="2"/>
        <v>0</v>
      </c>
      <c r="Q7" s="19">
        <f t="shared" si="2"/>
        <v>0</v>
      </c>
      <c r="R7" s="19">
        <f t="shared" si="2"/>
        <v>209.58810238095231</v>
      </c>
      <c r="S7" s="19">
        <f t="shared" si="2"/>
        <v>211.49476904761897</v>
      </c>
      <c r="T7" s="19">
        <f t="shared" si="2"/>
        <v>797.39476904761887</v>
      </c>
      <c r="U7" s="19">
        <f t="shared" si="2"/>
        <v>213.58726904761897</v>
      </c>
      <c r="V7" s="19">
        <f t="shared" si="2"/>
        <v>1432.0649095238093</v>
      </c>
      <c r="W7" s="19">
        <f t="shared" si="2"/>
        <v>0</v>
      </c>
      <c r="X7" s="19"/>
      <c r="Y7" s="20">
        <f t="shared" ref="Y7:AD7" si="3">Y8+Y9+Y21+Y32+Y38</f>
        <v>213.58726904761897</v>
      </c>
      <c r="Z7" s="21">
        <f t="shared" si="3"/>
        <v>213.58726904761897</v>
      </c>
      <c r="AA7" s="21">
        <f t="shared" si="3"/>
        <v>213.58726904761897</v>
      </c>
      <c r="AB7" s="21">
        <f t="shared" si="3"/>
        <v>216.39976904761897</v>
      </c>
      <c r="AC7" s="21">
        <f t="shared" si="3"/>
        <v>857.1615761904759</v>
      </c>
      <c r="AD7" s="23">
        <f t="shared" si="3"/>
        <v>0</v>
      </c>
      <c r="AE7" s="19"/>
      <c r="AF7" s="19">
        <f t="shared" ref="AF7:AK7" si="4">AF8+AF9+AF21+AF32+AF38</f>
        <v>217.14948333333325</v>
      </c>
      <c r="AG7" s="19">
        <f t="shared" si="4"/>
        <v>217.14948333333325</v>
      </c>
      <c r="AH7" s="19">
        <f t="shared" si="4"/>
        <v>217.14948333333325</v>
      </c>
      <c r="AI7" s="19">
        <f t="shared" si="4"/>
        <v>219.28448333333327</v>
      </c>
      <c r="AJ7" s="19">
        <f t="shared" si="4"/>
        <v>870.73293333333299</v>
      </c>
      <c r="AK7" s="19">
        <f t="shared" si="4"/>
        <v>0</v>
      </c>
      <c r="AL7" s="19">
        <f>AL8+AL9+AL21+AL32+AL38</f>
        <v>9719.3951809523787</v>
      </c>
      <c r="AN7" s="16"/>
      <c r="AP7" s="16"/>
    </row>
    <row r="8" spans="1:42" ht="15.75" customHeight="1" x14ac:dyDescent="0.3">
      <c r="A8" s="24" t="s">
        <v>23</v>
      </c>
      <c r="B8" s="25" t="s">
        <v>24</v>
      </c>
      <c r="C8" s="26"/>
      <c r="D8" s="27">
        <f>'[2]Nusidėvėjimo skaičiavimas'!E44</f>
        <v>93.263450000000006</v>
      </c>
      <c r="E8" s="27">
        <f>'[2]Nusidėvėjimo skaičiavimas'!F44</f>
        <v>95.743983333333347</v>
      </c>
      <c r="F8" s="27">
        <f>'[2]Nusidėvėjimo skaičiavimas'!G44</f>
        <v>106.16535476190477</v>
      </c>
      <c r="G8" s="27">
        <f>'[2]Nusidėvėjimo skaičiavimas'!H44</f>
        <v>205.45570476190471</v>
      </c>
      <c r="H8" s="22">
        <f>SUM(D8:G8)</f>
        <v>500.62849285714282</v>
      </c>
      <c r="I8" s="28"/>
      <c r="J8" s="26"/>
      <c r="K8" s="27">
        <f>'[2]Nusidėvėjimo skaičiavimas'!J44</f>
        <v>203.0469047619047</v>
      </c>
      <c r="L8" s="27">
        <f>'[2]Nusidėvėjimo skaičiavimas'!K44</f>
        <v>205.30023809523803</v>
      </c>
      <c r="M8" s="27">
        <f>'[2]Nusidėvėjimo skaičiavimas'!L44</f>
        <v>205.30023809523803</v>
      </c>
      <c r="N8" s="27">
        <f>'[2]Nusidėvėjimo skaičiavimas'!M44</f>
        <v>206.79088809523802</v>
      </c>
      <c r="O8" s="22">
        <f>SUM(K8:N8)</f>
        <v>820.43826904761886</v>
      </c>
      <c r="P8" s="28"/>
      <c r="Q8" s="26"/>
      <c r="R8" s="29">
        <f>'[2]Nusidėvėjimo skaičiavimas'!O44</f>
        <v>209.58810238095231</v>
      </c>
      <c r="S8" s="30">
        <f>'[2]Nusidėvėjimo skaičiavimas'!P44</f>
        <v>211.49476904761897</v>
      </c>
      <c r="T8" s="31">
        <f>'[2]Nusidėvėjimo skaičiavimas'!Q44</f>
        <v>211.49476904761897</v>
      </c>
      <c r="U8" s="32">
        <f>'[2]Nusidėvėjimo skaičiavimas'!R44</f>
        <v>213.58726904761897</v>
      </c>
      <c r="V8" s="22">
        <f>SUM(R8:U8)</f>
        <v>846.16490952380923</v>
      </c>
      <c r="W8" s="33"/>
      <c r="X8" s="26"/>
      <c r="Y8" s="27">
        <f>'[2]Nusidėvėjimo skaičiavimas'!T44</f>
        <v>213.58726904761897</v>
      </c>
      <c r="Z8" s="27">
        <f>'[2]Nusidėvėjimo skaičiavimas'!U44</f>
        <v>213.58726904761897</v>
      </c>
      <c r="AA8" s="27">
        <f>'[2]Nusidėvėjimo skaičiavimas'!V44</f>
        <v>213.58726904761897</v>
      </c>
      <c r="AB8" s="22">
        <f>'[2]Nusidėvėjimo skaičiavimas'!W44</f>
        <v>216.39976904761897</v>
      </c>
      <c r="AC8" s="22">
        <f>SUM(Y8:AB8)</f>
        <v>857.1615761904759</v>
      </c>
      <c r="AD8" s="28"/>
      <c r="AE8" s="26"/>
      <c r="AF8" s="27">
        <f>'[2]Nusidėvėjimo skaičiavimas'!Y44</f>
        <v>217.14948333333325</v>
      </c>
      <c r="AG8" s="22">
        <f>'[2]Nusidėvėjimo skaičiavimas'!Z44</f>
        <v>217.14948333333325</v>
      </c>
      <c r="AH8" s="22">
        <f>'[2]Nusidėvėjimo skaičiavimas'!AA44</f>
        <v>217.14948333333325</v>
      </c>
      <c r="AI8" s="22">
        <f>'[2]Nusidėvėjimo skaičiavimas'!AB44</f>
        <v>219.28448333333327</v>
      </c>
      <c r="AJ8" s="22">
        <f>SUM(AF8:AI8)</f>
        <v>870.73293333333299</v>
      </c>
      <c r="AK8" s="28"/>
      <c r="AL8" s="26">
        <f>H8+O8+V8+AC8+AJ8</f>
        <v>3895.1261809523794</v>
      </c>
      <c r="AN8" s="16"/>
      <c r="AP8" s="16"/>
    </row>
    <row r="9" spans="1:42" ht="15.75" customHeight="1" x14ac:dyDescent="0.3">
      <c r="A9" s="24" t="s">
        <v>25</v>
      </c>
      <c r="B9" s="25" t="s">
        <v>26</v>
      </c>
      <c r="C9" s="26">
        <f>SUM(C10:C20)</f>
        <v>461.92</v>
      </c>
      <c r="D9" s="27">
        <f t="shared" ref="D9:AL9" si="5">SUM(D10:D20)</f>
        <v>616.26900000000001</v>
      </c>
      <c r="E9" s="22">
        <f t="shared" si="5"/>
        <v>406.87</v>
      </c>
      <c r="F9" s="22">
        <f t="shared" si="5"/>
        <v>451.99</v>
      </c>
      <c r="G9" s="22">
        <f t="shared" si="5"/>
        <v>0</v>
      </c>
      <c r="H9" s="22">
        <f t="shared" si="5"/>
        <v>1475.1289999999999</v>
      </c>
      <c r="I9" s="22">
        <f t="shared" si="5"/>
        <v>0</v>
      </c>
      <c r="J9" s="26">
        <f t="shared" si="5"/>
        <v>0</v>
      </c>
      <c r="K9" s="27">
        <f t="shared" si="5"/>
        <v>17.64</v>
      </c>
      <c r="L9" s="22">
        <f t="shared" si="5"/>
        <v>0</v>
      </c>
      <c r="M9" s="22">
        <f t="shared" si="5"/>
        <v>14.28</v>
      </c>
      <c r="N9" s="22">
        <f t="shared" si="5"/>
        <v>287.8</v>
      </c>
      <c r="O9" s="22">
        <f t="shared" si="5"/>
        <v>319.72000000000003</v>
      </c>
      <c r="P9" s="28">
        <f t="shared" si="5"/>
        <v>0</v>
      </c>
      <c r="Q9" s="26">
        <f t="shared" si="5"/>
        <v>0</v>
      </c>
      <c r="R9" s="34">
        <f t="shared" si="5"/>
        <v>0</v>
      </c>
      <c r="S9" s="22">
        <f t="shared" si="5"/>
        <v>0</v>
      </c>
      <c r="T9" s="22">
        <f t="shared" si="5"/>
        <v>292.95</v>
      </c>
      <c r="U9" s="22">
        <f t="shared" si="5"/>
        <v>0</v>
      </c>
      <c r="V9" s="22">
        <f t="shared" si="5"/>
        <v>292.95</v>
      </c>
      <c r="W9" s="33">
        <f t="shared" si="5"/>
        <v>0</v>
      </c>
      <c r="X9" s="26">
        <f t="shared" si="5"/>
        <v>0</v>
      </c>
      <c r="Y9" s="27">
        <f t="shared" si="5"/>
        <v>0</v>
      </c>
      <c r="Z9" s="22">
        <f t="shared" si="5"/>
        <v>0</v>
      </c>
      <c r="AA9" s="22">
        <f t="shared" si="5"/>
        <v>0</v>
      </c>
      <c r="AB9" s="22">
        <f t="shared" si="5"/>
        <v>0</v>
      </c>
      <c r="AC9" s="22">
        <f t="shared" si="5"/>
        <v>0</v>
      </c>
      <c r="AD9" s="28">
        <f t="shared" si="5"/>
        <v>0</v>
      </c>
      <c r="AE9" s="26">
        <f t="shared" si="5"/>
        <v>0</v>
      </c>
      <c r="AF9" s="27">
        <f t="shared" si="5"/>
        <v>0</v>
      </c>
      <c r="AG9" s="22">
        <f t="shared" si="5"/>
        <v>0</v>
      </c>
      <c r="AH9" s="22">
        <f t="shared" si="5"/>
        <v>0</v>
      </c>
      <c r="AI9" s="22">
        <f t="shared" si="5"/>
        <v>0</v>
      </c>
      <c r="AJ9" s="22">
        <f t="shared" si="5"/>
        <v>0</v>
      </c>
      <c r="AK9" s="28">
        <f t="shared" si="5"/>
        <v>0</v>
      </c>
      <c r="AL9" s="26">
        <f t="shared" si="5"/>
        <v>2087.7989999999995</v>
      </c>
      <c r="AN9" s="16"/>
    </row>
    <row r="10" spans="1:42" ht="33.75" customHeight="1" x14ac:dyDescent="0.3">
      <c r="A10" s="35" t="s">
        <v>27</v>
      </c>
      <c r="B10" s="36" t="s">
        <v>28</v>
      </c>
      <c r="C10" s="37">
        <v>402.46000000000004</v>
      </c>
      <c r="D10" s="38">
        <v>97.82</v>
      </c>
      <c r="E10" s="22"/>
      <c r="F10" s="22"/>
      <c r="G10" s="22"/>
      <c r="H10" s="39">
        <f>SUM(D10:G10)</f>
        <v>97.82</v>
      </c>
      <c r="I10" s="40"/>
      <c r="J10" s="37"/>
      <c r="K10" s="27"/>
      <c r="L10" s="22"/>
      <c r="M10" s="22"/>
      <c r="N10" s="22"/>
      <c r="O10" s="39">
        <f>SUM(K10:N10)</f>
        <v>0</v>
      </c>
      <c r="P10" s="28"/>
      <c r="Q10" s="37"/>
      <c r="R10" s="34"/>
      <c r="S10" s="22"/>
      <c r="T10" s="22"/>
      <c r="U10" s="22"/>
      <c r="V10" s="39">
        <f>SUM(R10:U10)</f>
        <v>0</v>
      </c>
      <c r="W10" s="33"/>
      <c r="X10" s="37"/>
      <c r="Y10" s="27"/>
      <c r="Z10" s="22"/>
      <c r="AA10" s="22"/>
      <c r="AB10" s="22"/>
      <c r="AC10" s="39">
        <f>SUM(Y10:AB10)</f>
        <v>0</v>
      </c>
      <c r="AD10" s="28"/>
      <c r="AE10" s="37"/>
      <c r="AF10" s="27"/>
      <c r="AG10" s="22"/>
      <c r="AH10" s="22"/>
      <c r="AI10" s="22"/>
      <c r="AJ10" s="39">
        <f>SUM(AF10:AI10)</f>
        <v>0</v>
      </c>
      <c r="AK10" s="28"/>
      <c r="AL10" s="37">
        <f t="shared" ref="AL10:AL40" si="6">H10+O10+V10+AC10+AJ10</f>
        <v>97.82</v>
      </c>
    </row>
    <row r="11" spans="1:42" ht="33.75" customHeight="1" x14ac:dyDescent="0.3">
      <c r="A11" s="35" t="s">
        <v>29</v>
      </c>
      <c r="B11" s="36" t="s">
        <v>30</v>
      </c>
      <c r="C11" s="37"/>
      <c r="D11" s="38">
        <v>414.9</v>
      </c>
      <c r="E11" s="39">
        <v>369.07</v>
      </c>
      <c r="F11" s="39">
        <v>369.07</v>
      </c>
      <c r="G11" s="22"/>
      <c r="H11" s="39">
        <f t="shared" ref="H11:H28" si="7">SUM(D11:G11)</f>
        <v>1153.04</v>
      </c>
      <c r="I11" s="40"/>
      <c r="J11" s="37"/>
      <c r="K11" s="27"/>
      <c r="L11" s="22"/>
      <c r="M11" s="22"/>
      <c r="N11" s="22"/>
      <c r="O11" s="39">
        <f t="shared" ref="O11:O31" si="8">SUM(K11:N11)</f>
        <v>0</v>
      </c>
      <c r="P11" s="28"/>
      <c r="Q11" s="37"/>
      <c r="R11" s="34"/>
      <c r="S11" s="22"/>
      <c r="T11" s="22"/>
      <c r="U11" s="22"/>
      <c r="V11" s="39">
        <f t="shared" ref="V11:V21" si="9">SUM(R11:U11)</f>
        <v>0</v>
      </c>
      <c r="W11" s="33"/>
      <c r="X11" s="37"/>
      <c r="Y11" s="27"/>
      <c r="Z11" s="22"/>
      <c r="AA11" s="22"/>
      <c r="AB11" s="22"/>
      <c r="AC11" s="39">
        <f t="shared" ref="AC11:AC23" si="10">SUM(Y11:AB11)</f>
        <v>0</v>
      </c>
      <c r="AD11" s="28"/>
      <c r="AE11" s="37"/>
      <c r="AF11" s="27"/>
      <c r="AG11" s="22"/>
      <c r="AH11" s="22"/>
      <c r="AI11" s="22"/>
      <c r="AJ11" s="39">
        <f t="shared" ref="AJ11:AJ21" si="11">SUM(AF11:AI11)</f>
        <v>0</v>
      </c>
      <c r="AK11" s="28"/>
      <c r="AL11" s="37">
        <f t="shared" si="6"/>
        <v>1153.04</v>
      </c>
    </row>
    <row r="12" spans="1:42" ht="15.75" customHeight="1" x14ac:dyDescent="0.3">
      <c r="A12" s="35" t="s">
        <v>31</v>
      </c>
      <c r="B12" s="36" t="s">
        <v>32</v>
      </c>
      <c r="C12" s="26"/>
      <c r="D12" s="27"/>
      <c r="E12" s="39"/>
      <c r="F12" s="39">
        <v>61.5</v>
      </c>
      <c r="G12" s="22"/>
      <c r="H12" s="39">
        <f t="shared" si="7"/>
        <v>61.5</v>
      </c>
      <c r="I12" s="40"/>
      <c r="J12" s="37"/>
      <c r="K12" s="27"/>
      <c r="L12" s="22"/>
      <c r="M12" s="22"/>
      <c r="N12" s="22"/>
      <c r="O12" s="39">
        <f t="shared" si="8"/>
        <v>0</v>
      </c>
      <c r="P12" s="28"/>
      <c r="Q12" s="37"/>
      <c r="R12" s="34"/>
      <c r="S12" s="22"/>
      <c r="T12" s="22"/>
      <c r="U12" s="22"/>
      <c r="V12" s="39">
        <f t="shared" si="9"/>
        <v>0</v>
      </c>
      <c r="W12" s="33"/>
      <c r="X12" s="37"/>
      <c r="Y12" s="27"/>
      <c r="Z12" s="22"/>
      <c r="AA12" s="22"/>
      <c r="AB12" s="22"/>
      <c r="AC12" s="39">
        <f t="shared" si="10"/>
        <v>0</v>
      </c>
      <c r="AD12" s="28"/>
      <c r="AE12" s="37"/>
      <c r="AF12" s="27"/>
      <c r="AG12" s="22"/>
      <c r="AH12" s="22"/>
      <c r="AI12" s="22"/>
      <c r="AJ12" s="39">
        <f t="shared" si="11"/>
        <v>0</v>
      </c>
      <c r="AK12" s="28"/>
      <c r="AL12" s="37">
        <f t="shared" si="6"/>
        <v>61.5</v>
      </c>
    </row>
    <row r="13" spans="1:42" ht="34.200000000000003" customHeight="1" x14ac:dyDescent="0.3">
      <c r="A13" s="35" t="s">
        <v>33</v>
      </c>
      <c r="B13" s="41" t="s">
        <v>34</v>
      </c>
      <c r="C13" s="26"/>
      <c r="D13" s="42">
        <v>77.088999999999999</v>
      </c>
      <c r="E13" s="42"/>
      <c r="F13" s="27"/>
      <c r="G13" s="27"/>
      <c r="H13" s="39">
        <f t="shared" si="7"/>
        <v>77.088999999999999</v>
      </c>
      <c r="I13" s="40"/>
      <c r="J13" s="37"/>
      <c r="K13" s="27"/>
      <c r="L13" s="22"/>
      <c r="M13" s="22"/>
      <c r="N13" s="22"/>
      <c r="O13" s="39">
        <f t="shared" si="8"/>
        <v>0</v>
      </c>
      <c r="P13" s="28"/>
      <c r="Q13" s="37"/>
      <c r="R13" s="34"/>
      <c r="S13" s="22"/>
      <c r="T13" s="22"/>
      <c r="U13" s="22"/>
      <c r="V13" s="39">
        <f t="shared" si="9"/>
        <v>0</v>
      </c>
      <c r="W13" s="33"/>
      <c r="X13" s="37"/>
      <c r="Y13" s="27"/>
      <c r="Z13" s="22"/>
      <c r="AA13" s="22"/>
      <c r="AB13" s="22"/>
      <c r="AC13" s="39">
        <f t="shared" si="10"/>
        <v>0</v>
      </c>
      <c r="AD13" s="28"/>
      <c r="AE13" s="37"/>
      <c r="AF13" s="27"/>
      <c r="AG13" s="22"/>
      <c r="AH13" s="22"/>
      <c r="AI13" s="22"/>
      <c r="AJ13" s="39">
        <f t="shared" si="11"/>
        <v>0</v>
      </c>
      <c r="AK13" s="28"/>
      <c r="AL13" s="37">
        <f t="shared" si="6"/>
        <v>77.088999999999999</v>
      </c>
    </row>
    <row r="14" spans="1:42" ht="45.75" customHeight="1" x14ac:dyDescent="0.3">
      <c r="A14" s="35" t="s">
        <v>35</v>
      </c>
      <c r="B14" s="43" t="s">
        <v>36</v>
      </c>
      <c r="C14" s="26"/>
      <c r="D14" s="42">
        <v>26.46</v>
      </c>
      <c r="E14" s="42"/>
      <c r="F14" s="27"/>
      <c r="G14" s="27"/>
      <c r="H14" s="39">
        <f t="shared" si="7"/>
        <v>26.46</v>
      </c>
      <c r="I14" s="40"/>
      <c r="J14" s="37"/>
      <c r="K14" s="42">
        <v>17.64</v>
      </c>
      <c r="L14" s="22"/>
      <c r="M14" s="22"/>
      <c r="N14" s="22"/>
      <c r="O14" s="39">
        <f t="shared" si="8"/>
        <v>17.64</v>
      </c>
      <c r="P14" s="28"/>
      <c r="Q14" s="37"/>
      <c r="R14" s="34"/>
      <c r="S14" s="22"/>
      <c r="T14" s="22"/>
      <c r="U14" s="22"/>
      <c r="V14" s="39">
        <f t="shared" si="9"/>
        <v>0</v>
      </c>
      <c r="W14" s="33"/>
      <c r="X14" s="37"/>
      <c r="Y14" s="27"/>
      <c r="Z14" s="22"/>
      <c r="AA14" s="22"/>
      <c r="AB14" s="22"/>
      <c r="AC14" s="39">
        <f t="shared" si="10"/>
        <v>0</v>
      </c>
      <c r="AD14" s="28"/>
      <c r="AE14" s="37"/>
      <c r="AF14" s="27"/>
      <c r="AG14" s="22"/>
      <c r="AH14" s="22"/>
      <c r="AI14" s="22"/>
      <c r="AJ14" s="39">
        <f t="shared" si="11"/>
        <v>0</v>
      </c>
      <c r="AK14" s="28"/>
      <c r="AL14" s="37">
        <f t="shared" si="6"/>
        <v>44.1</v>
      </c>
    </row>
    <row r="15" spans="1:42" ht="48.75" customHeight="1" x14ac:dyDescent="0.3">
      <c r="A15" s="35" t="s">
        <v>37</v>
      </c>
      <c r="B15" s="36" t="s">
        <v>38</v>
      </c>
      <c r="C15" s="26"/>
      <c r="D15" s="27"/>
      <c r="E15" s="42"/>
      <c r="F15" s="42">
        <v>21.42</v>
      </c>
      <c r="G15" s="42"/>
      <c r="H15" s="39">
        <f t="shared" si="7"/>
        <v>21.42</v>
      </c>
      <c r="I15" s="40"/>
      <c r="J15" s="37"/>
      <c r="K15" s="42"/>
      <c r="L15" s="39"/>
      <c r="M15" s="39">
        <v>14.28</v>
      </c>
      <c r="N15" s="22"/>
      <c r="O15" s="39">
        <f t="shared" si="8"/>
        <v>14.28</v>
      </c>
      <c r="P15" s="28"/>
      <c r="Q15" s="37"/>
      <c r="R15" s="34"/>
      <c r="S15" s="22"/>
      <c r="T15" s="22"/>
      <c r="U15" s="22"/>
      <c r="V15" s="39">
        <f t="shared" si="9"/>
        <v>0</v>
      </c>
      <c r="W15" s="33"/>
      <c r="X15" s="37"/>
      <c r="Y15" s="27"/>
      <c r="Z15" s="22"/>
      <c r="AA15" s="22"/>
      <c r="AB15" s="22"/>
      <c r="AC15" s="39">
        <f t="shared" si="10"/>
        <v>0</v>
      </c>
      <c r="AD15" s="28"/>
      <c r="AE15" s="37"/>
      <c r="AF15" s="27"/>
      <c r="AG15" s="22"/>
      <c r="AH15" s="22"/>
      <c r="AI15" s="22"/>
      <c r="AJ15" s="39">
        <f t="shared" si="11"/>
        <v>0</v>
      </c>
      <c r="AK15" s="28"/>
      <c r="AL15" s="37">
        <f t="shared" si="6"/>
        <v>35.700000000000003</v>
      </c>
    </row>
    <row r="16" spans="1:42" ht="25.5" customHeight="1" x14ac:dyDescent="0.3">
      <c r="A16" s="35" t="s">
        <v>39</v>
      </c>
      <c r="B16" s="44" t="s">
        <v>40</v>
      </c>
      <c r="C16" s="37">
        <v>59.46</v>
      </c>
      <c r="D16" s="27"/>
      <c r="E16" s="42">
        <v>37.799999999999997</v>
      </c>
      <c r="F16" s="42"/>
      <c r="G16" s="42"/>
      <c r="H16" s="39">
        <f t="shared" si="7"/>
        <v>37.799999999999997</v>
      </c>
      <c r="I16" s="40"/>
      <c r="J16" s="37"/>
      <c r="K16" s="42"/>
      <c r="L16" s="39"/>
      <c r="M16" s="39"/>
      <c r="N16" s="22"/>
      <c r="O16" s="39">
        <f t="shared" si="8"/>
        <v>0</v>
      </c>
      <c r="P16" s="28"/>
      <c r="Q16" s="37"/>
      <c r="R16" s="34"/>
      <c r="S16" s="22"/>
      <c r="T16" s="22"/>
      <c r="U16" s="22"/>
      <c r="V16" s="39">
        <f t="shared" si="9"/>
        <v>0</v>
      </c>
      <c r="W16" s="33"/>
      <c r="X16" s="37"/>
      <c r="Y16" s="27"/>
      <c r="Z16" s="22"/>
      <c r="AA16" s="22"/>
      <c r="AB16" s="22"/>
      <c r="AC16" s="39">
        <f t="shared" si="10"/>
        <v>0</v>
      </c>
      <c r="AD16" s="28"/>
      <c r="AE16" s="37"/>
      <c r="AF16" s="27"/>
      <c r="AG16" s="22"/>
      <c r="AH16" s="22"/>
      <c r="AI16" s="22"/>
      <c r="AJ16" s="39">
        <f t="shared" si="11"/>
        <v>0</v>
      </c>
      <c r="AK16" s="28"/>
      <c r="AL16" s="37">
        <f t="shared" si="6"/>
        <v>37.799999999999997</v>
      </c>
    </row>
    <row r="17" spans="1:38" ht="25.5" customHeight="1" x14ac:dyDescent="0.3">
      <c r="A17" s="35" t="s">
        <v>41</v>
      </c>
      <c r="B17" s="45" t="s">
        <v>42</v>
      </c>
      <c r="C17" s="37"/>
      <c r="D17" s="27"/>
      <c r="E17" s="42"/>
      <c r="F17" s="42"/>
      <c r="G17" s="42"/>
      <c r="H17" s="39">
        <f>SUM(D17:G17)</f>
        <v>0</v>
      </c>
      <c r="I17" s="40"/>
      <c r="J17" s="37"/>
      <c r="K17" s="42"/>
      <c r="L17" s="39"/>
      <c r="M17" s="39"/>
      <c r="N17" s="39">
        <v>145</v>
      </c>
      <c r="O17" s="39">
        <f>SUM(K17:N17)</f>
        <v>145</v>
      </c>
      <c r="P17" s="28"/>
      <c r="Q17" s="37"/>
      <c r="R17" s="34"/>
      <c r="S17" s="22"/>
      <c r="T17" s="22"/>
      <c r="U17" s="22"/>
      <c r="V17" s="39">
        <f t="shared" si="9"/>
        <v>0</v>
      </c>
      <c r="W17" s="33"/>
      <c r="X17" s="37"/>
      <c r="Y17" s="27"/>
      <c r="Z17" s="22"/>
      <c r="AA17" s="22"/>
      <c r="AB17" s="22"/>
      <c r="AC17" s="39">
        <f t="shared" si="10"/>
        <v>0</v>
      </c>
      <c r="AD17" s="28"/>
      <c r="AE17" s="37"/>
      <c r="AF17" s="27"/>
      <c r="AG17" s="22"/>
      <c r="AH17" s="22"/>
      <c r="AI17" s="22"/>
      <c r="AJ17" s="39">
        <f t="shared" si="11"/>
        <v>0</v>
      </c>
      <c r="AK17" s="28"/>
      <c r="AL17" s="37">
        <f t="shared" si="6"/>
        <v>145</v>
      </c>
    </row>
    <row r="18" spans="1:38" ht="25.5" customHeight="1" x14ac:dyDescent="0.3">
      <c r="A18" s="35" t="s">
        <v>43</v>
      </c>
      <c r="B18" s="45" t="s">
        <v>44</v>
      </c>
      <c r="C18" s="37"/>
      <c r="D18" s="27"/>
      <c r="E18" s="42"/>
      <c r="F18" s="42"/>
      <c r="G18" s="42"/>
      <c r="H18" s="39">
        <f>SUM(D18:G18)</f>
        <v>0</v>
      </c>
      <c r="I18" s="40"/>
      <c r="J18" s="37"/>
      <c r="K18" s="42"/>
      <c r="L18" s="39"/>
      <c r="M18" s="39"/>
      <c r="N18" s="39">
        <v>142.80000000000001</v>
      </c>
      <c r="O18" s="39">
        <f>SUM(K18:N18)</f>
        <v>142.80000000000001</v>
      </c>
      <c r="P18" s="28"/>
      <c r="Q18" s="37"/>
      <c r="R18" s="34"/>
      <c r="S18" s="22"/>
      <c r="T18" s="22"/>
      <c r="U18" s="22"/>
      <c r="V18" s="39">
        <f t="shared" si="9"/>
        <v>0</v>
      </c>
      <c r="W18" s="33"/>
      <c r="X18" s="37"/>
      <c r="Y18" s="27"/>
      <c r="Z18" s="22"/>
      <c r="AA18" s="22"/>
      <c r="AB18" s="22"/>
      <c r="AC18" s="39">
        <f t="shared" si="10"/>
        <v>0</v>
      </c>
      <c r="AD18" s="28"/>
      <c r="AE18" s="37"/>
      <c r="AF18" s="27"/>
      <c r="AG18" s="22"/>
      <c r="AH18" s="22"/>
      <c r="AI18" s="22"/>
      <c r="AJ18" s="39">
        <f t="shared" si="11"/>
        <v>0</v>
      </c>
      <c r="AK18" s="28"/>
      <c r="AL18" s="37">
        <f t="shared" si="6"/>
        <v>142.80000000000001</v>
      </c>
    </row>
    <row r="19" spans="1:38" ht="25.5" customHeight="1" x14ac:dyDescent="0.3">
      <c r="A19" s="35" t="s">
        <v>45</v>
      </c>
      <c r="B19" s="45" t="s">
        <v>46</v>
      </c>
      <c r="C19" s="37"/>
      <c r="D19" s="27"/>
      <c r="E19" s="42"/>
      <c r="F19" s="42"/>
      <c r="G19" s="42"/>
      <c r="H19" s="39">
        <f t="shared" si="7"/>
        <v>0</v>
      </c>
      <c r="I19" s="40"/>
      <c r="J19" s="37"/>
      <c r="K19" s="42"/>
      <c r="L19" s="39"/>
      <c r="M19" s="39"/>
      <c r="N19" s="22"/>
      <c r="O19" s="39">
        <f t="shared" si="8"/>
        <v>0</v>
      </c>
      <c r="P19" s="28"/>
      <c r="Q19" s="37"/>
      <c r="R19" s="34"/>
      <c r="S19" s="22"/>
      <c r="T19" s="39">
        <v>145</v>
      </c>
      <c r="U19" s="22"/>
      <c r="V19" s="39">
        <f t="shared" si="9"/>
        <v>145</v>
      </c>
      <c r="W19" s="33"/>
      <c r="X19" s="37"/>
      <c r="Y19" s="27"/>
      <c r="Z19" s="22"/>
      <c r="AA19" s="22"/>
      <c r="AB19" s="22"/>
      <c r="AC19" s="39">
        <f t="shared" si="10"/>
        <v>0</v>
      </c>
      <c r="AD19" s="28"/>
      <c r="AE19" s="37"/>
      <c r="AF19" s="27"/>
      <c r="AG19" s="22"/>
      <c r="AH19" s="22"/>
      <c r="AI19" s="22"/>
      <c r="AJ19" s="39">
        <f t="shared" si="11"/>
        <v>0</v>
      </c>
      <c r="AK19" s="28"/>
      <c r="AL19" s="37">
        <f t="shared" si="6"/>
        <v>145</v>
      </c>
    </row>
    <row r="20" spans="1:38" ht="25.5" customHeight="1" x14ac:dyDescent="0.3">
      <c r="A20" s="35" t="s">
        <v>47</v>
      </c>
      <c r="B20" s="45" t="s">
        <v>48</v>
      </c>
      <c r="C20" s="37"/>
      <c r="D20" s="27"/>
      <c r="E20" s="42"/>
      <c r="F20" s="42"/>
      <c r="G20" s="42"/>
      <c r="H20" s="39">
        <f t="shared" si="7"/>
        <v>0</v>
      </c>
      <c r="I20" s="40"/>
      <c r="J20" s="37"/>
      <c r="K20" s="42"/>
      <c r="L20" s="39"/>
      <c r="M20" s="39"/>
      <c r="N20" s="22"/>
      <c r="O20" s="39">
        <f t="shared" si="8"/>
        <v>0</v>
      </c>
      <c r="P20" s="28"/>
      <c r="Q20" s="37"/>
      <c r="R20" s="34"/>
      <c r="S20" s="22"/>
      <c r="T20" s="39">
        <v>147.94999999999999</v>
      </c>
      <c r="U20" s="22"/>
      <c r="V20" s="39">
        <f t="shared" si="9"/>
        <v>147.94999999999999</v>
      </c>
      <c r="W20" s="33"/>
      <c r="X20" s="37"/>
      <c r="Y20" s="27"/>
      <c r="Z20" s="22"/>
      <c r="AA20" s="22"/>
      <c r="AB20" s="22"/>
      <c r="AC20" s="39">
        <f t="shared" si="10"/>
        <v>0</v>
      </c>
      <c r="AD20" s="28"/>
      <c r="AE20" s="37"/>
      <c r="AF20" s="27"/>
      <c r="AG20" s="22"/>
      <c r="AH20" s="22"/>
      <c r="AI20" s="22"/>
      <c r="AJ20" s="39">
        <f t="shared" si="11"/>
        <v>0</v>
      </c>
      <c r="AK20" s="28"/>
      <c r="AL20" s="37">
        <f t="shared" si="6"/>
        <v>147.94999999999999</v>
      </c>
    </row>
    <row r="21" spans="1:38" ht="15.75" customHeight="1" x14ac:dyDescent="0.3">
      <c r="A21" s="24" t="s">
        <v>49</v>
      </c>
      <c r="B21" s="25" t="s">
        <v>50</v>
      </c>
      <c r="C21" s="26"/>
      <c r="D21" s="27">
        <f>SUM(D22:D31)</f>
        <v>0</v>
      </c>
      <c r="E21" s="27">
        <f>SUM(E22:E31)</f>
        <v>133</v>
      </c>
      <c r="F21" s="27">
        <f>SUM(F22:F31)</f>
        <v>162.19</v>
      </c>
      <c r="G21" s="27">
        <f>SUM(G22:G31)</f>
        <v>81.240000000000009</v>
      </c>
      <c r="H21" s="22">
        <f t="shared" si="7"/>
        <v>376.43</v>
      </c>
      <c r="I21" s="40"/>
      <c r="J21" s="37"/>
      <c r="K21" s="27">
        <f>SUM(K22:K31)</f>
        <v>0</v>
      </c>
      <c r="L21" s="22">
        <f>SUM(L22:L31)</f>
        <v>0</v>
      </c>
      <c r="M21" s="22">
        <f>SUM(M22:M31)</f>
        <v>148.13</v>
      </c>
      <c r="N21" s="22">
        <f>SUM(N22:N31)</f>
        <v>298.83000000000004</v>
      </c>
      <c r="O21" s="22">
        <f t="shared" si="8"/>
        <v>446.96000000000004</v>
      </c>
      <c r="P21" s="28"/>
      <c r="Q21" s="26"/>
      <c r="R21" s="34">
        <f>SUM(R22:R31)</f>
        <v>0</v>
      </c>
      <c r="S21" s="22">
        <f>SUM(S22:S31)</f>
        <v>0</v>
      </c>
      <c r="T21" s="22">
        <f>SUM(T22:T31)</f>
        <v>0</v>
      </c>
      <c r="U21" s="22">
        <f>SUM(U22:U31)</f>
        <v>0</v>
      </c>
      <c r="V21" s="22">
        <f t="shared" si="9"/>
        <v>0</v>
      </c>
      <c r="W21" s="33"/>
      <c r="X21" s="26"/>
      <c r="Y21" s="27">
        <f>SUM(Y22:Y31)</f>
        <v>0</v>
      </c>
      <c r="Z21" s="22">
        <f>SUM(Z22:Z31)</f>
        <v>0</v>
      </c>
      <c r="AA21" s="22">
        <f>SUM(AA22:AA31)</f>
        <v>0</v>
      </c>
      <c r="AB21" s="22">
        <f>SUM(AB22:AB31)</f>
        <v>0</v>
      </c>
      <c r="AC21" s="22">
        <f t="shared" si="10"/>
        <v>0</v>
      </c>
      <c r="AD21" s="28"/>
      <c r="AE21" s="26"/>
      <c r="AF21" s="27">
        <f>SUM(AF22:AF31)</f>
        <v>0</v>
      </c>
      <c r="AG21" s="22">
        <f>SUM(AG22:AG31)</f>
        <v>0</v>
      </c>
      <c r="AH21" s="22">
        <f>SUM(AH22:AH31)</f>
        <v>0</v>
      </c>
      <c r="AI21" s="22">
        <f>SUM(AI22:AI31)</f>
        <v>0</v>
      </c>
      <c r="AJ21" s="22">
        <f t="shared" si="11"/>
        <v>0</v>
      </c>
      <c r="AK21" s="28"/>
      <c r="AL21" s="26">
        <f t="shared" si="6"/>
        <v>823.3900000000001</v>
      </c>
    </row>
    <row r="22" spans="1:38" ht="15.75" customHeight="1" x14ac:dyDescent="0.3">
      <c r="A22" s="35" t="s">
        <v>51</v>
      </c>
      <c r="B22" s="46" t="s">
        <v>52</v>
      </c>
      <c r="C22" s="26"/>
      <c r="D22" s="27"/>
      <c r="E22" s="39" t="s">
        <v>53</v>
      </c>
      <c r="F22" s="39">
        <v>90</v>
      </c>
      <c r="G22" s="22"/>
      <c r="H22" s="39">
        <f t="shared" si="7"/>
        <v>90</v>
      </c>
      <c r="I22" s="40"/>
      <c r="J22" s="37"/>
      <c r="K22" s="27"/>
      <c r="L22" s="22"/>
      <c r="M22" s="22"/>
      <c r="N22" s="22"/>
      <c r="O22" s="39">
        <f t="shared" si="8"/>
        <v>0</v>
      </c>
      <c r="P22" s="28"/>
      <c r="Q22" s="37"/>
      <c r="R22" s="34"/>
      <c r="S22" s="22"/>
      <c r="T22" s="22"/>
      <c r="U22" s="22"/>
      <c r="V22" s="39"/>
      <c r="W22" s="33"/>
      <c r="X22" s="37"/>
      <c r="Y22" s="27"/>
      <c r="Z22" s="22"/>
      <c r="AA22" s="22"/>
      <c r="AB22" s="22"/>
      <c r="AC22" s="39">
        <f t="shared" si="10"/>
        <v>0</v>
      </c>
      <c r="AD22" s="28"/>
      <c r="AE22" s="37"/>
      <c r="AF22" s="27"/>
      <c r="AG22" s="22"/>
      <c r="AH22" s="22"/>
      <c r="AI22" s="22"/>
      <c r="AJ22" s="39"/>
      <c r="AK22" s="28"/>
      <c r="AL22" s="37">
        <f t="shared" si="6"/>
        <v>90</v>
      </c>
    </row>
    <row r="23" spans="1:38" ht="15.75" customHeight="1" x14ac:dyDescent="0.3">
      <c r="A23" s="35" t="s">
        <v>54</v>
      </c>
      <c r="B23" s="47" t="s">
        <v>55</v>
      </c>
      <c r="C23" s="26"/>
      <c r="D23" s="27"/>
      <c r="E23" s="39">
        <v>95</v>
      </c>
      <c r="F23" s="39"/>
      <c r="G23" s="22"/>
      <c r="H23" s="39">
        <f t="shared" si="7"/>
        <v>95</v>
      </c>
      <c r="I23" s="40"/>
      <c r="J23" s="37"/>
      <c r="K23" s="27"/>
      <c r="L23" s="22"/>
      <c r="M23" s="22"/>
      <c r="N23" s="22"/>
      <c r="O23" s="39">
        <f t="shared" si="8"/>
        <v>0</v>
      </c>
      <c r="P23" s="28"/>
      <c r="Q23" s="37"/>
      <c r="R23" s="34"/>
      <c r="S23" s="22"/>
      <c r="T23" s="22"/>
      <c r="U23" s="22"/>
      <c r="V23" s="39"/>
      <c r="W23" s="33"/>
      <c r="X23" s="37"/>
      <c r="Y23" s="27"/>
      <c r="Z23" s="22"/>
      <c r="AA23" s="22"/>
      <c r="AB23" s="22"/>
      <c r="AC23" s="39">
        <f t="shared" si="10"/>
        <v>0</v>
      </c>
      <c r="AD23" s="28"/>
      <c r="AE23" s="37"/>
      <c r="AF23" s="27"/>
      <c r="AG23" s="22"/>
      <c r="AH23" s="22"/>
      <c r="AI23" s="22"/>
      <c r="AJ23" s="39"/>
      <c r="AK23" s="28"/>
      <c r="AL23" s="37">
        <f t="shared" si="6"/>
        <v>95</v>
      </c>
    </row>
    <row r="24" spans="1:38" ht="36.75" customHeight="1" x14ac:dyDescent="0.3">
      <c r="A24" s="35" t="s">
        <v>56</v>
      </c>
      <c r="B24" s="45" t="s">
        <v>57</v>
      </c>
      <c r="C24" s="26"/>
      <c r="D24" s="27"/>
      <c r="E24" s="39">
        <v>32</v>
      </c>
      <c r="F24" s="39"/>
      <c r="G24" s="22"/>
      <c r="H24" s="39">
        <f t="shared" si="7"/>
        <v>32</v>
      </c>
      <c r="I24" s="40"/>
      <c r="J24" s="37"/>
      <c r="K24" s="27"/>
      <c r="L24" s="22"/>
      <c r="M24" s="22"/>
      <c r="N24" s="22"/>
      <c r="O24" s="39"/>
      <c r="P24" s="28"/>
      <c r="Q24" s="37"/>
      <c r="R24" s="34"/>
      <c r="S24" s="22"/>
      <c r="T24" s="22"/>
      <c r="U24" s="22"/>
      <c r="V24" s="39"/>
      <c r="W24" s="33"/>
      <c r="X24" s="37"/>
      <c r="Y24" s="27"/>
      <c r="Z24" s="22"/>
      <c r="AA24" s="22"/>
      <c r="AB24" s="22"/>
      <c r="AC24" s="39"/>
      <c r="AD24" s="28"/>
      <c r="AE24" s="37"/>
      <c r="AF24" s="27"/>
      <c r="AG24" s="22"/>
      <c r="AH24" s="22"/>
      <c r="AI24" s="22"/>
      <c r="AJ24" s="39"/>
      <c r="AK24" s="28"/>
      <c r="AL24" s="37">
        <f t="shared" si="6"/>
        <v>32</v>
      </c>
    </row>
    <row r="25" spans="1:38" ht="32.25" customHeight="1" x14ac:dyDescent="0.3">
      <c r="A25" s="35" t="s">
        <v>58</v>
      </c>
      <c r="B25" s="36" t="s">
        <v>59</v>
      </c>
      <c r="C25" s="26"/>
      <c r="D25" s="27"/>
      <c r="E25" s="39"/>
      <c r="F25" s="39"/>
      <c r="G25" s="39">
        <v>48.13</v>
      </c>
      <c r="H25" s="39">
        <f t="shared" si="7"/>
        <v>48.13</v>
      </c>
      <c r="I25" s="40"/>
      <c r="J25" s="37"/>
      <c r="K25" s="27"/>
      <c r="L25" s="22"/>
      <c r="M25" s="22"/>
      <c r="N25" s="22"/>
      <c r="O25" s="39">
        <f t="shared" si="8"/>
        <v>0</v>
      </c>
      <c r="P25" s="28"/>
      <c r="Q25" s="37"/>
      <c r="R25" s="34"/>
      <c r="S25" s="22"/>
      <c r="T25" s="22"/>
      <c r="U25" s="22"/>
      <c r="V25" s="39"/>
      <c r="W25" s="33"/>
      <c r="X25" s="37"/>
      <c r="Y25" s="27"/>
      <c r="Z25" s="22"/>
      <c r="AA25" s="22"/>
      <c r="AB25" s="22"/>
      <c r="AC25" s="39">
        <f t="shared" ref="AC25:AC31" si="12">SUM(Y25:AB25)</f>
        <v>0</v>
      </c>
      <c r="AD25" s="28"/>
      <c r="AE25" s="37"/>
      <c r="AF25" s="27"/>
      <c r="AG25" s="22"/>
      <c r="AH25" s="22"/>
      <c r="AI25" s="22"/>
      <c r="AJ25" s="39"/>
      <c r="AK25" s="28"/>
      <c r="AL25" s="37">
        <f t="shared" si="6"/>
        <v>48.13</v>
      </c>
    </row>
    <row r="26" spans="1:38" ht="15.75" customHeight="1" x14ac:dyDescent="0.3">
      <c r="A26" s="35" t="s">
        <v>60</v>
      </c>
      <c r="B26" s="48" t="s">
        <v>61</v>
      </c>
      <c r="C26" s="26"/>
      <c r="D26" s="27"/>
      <c r="E26" s="39"/>
      <c r="F26" s="39"/>
      <c r="G26" s="39">
        <v>33.11</v>
      </c>
      <c r="H26" s="39">
        <f t="shared" si="7"/>
        <v>33.11</v>
      </c>
      <c r="I26" s="40"/>
      <c r="J26" s="37"/>
      <c r="K26" s="27"/>
      <c r="L26" s="22"/>
      <c r="M26" s="22"/>
      <c r="N26" s="22"/>
      <c r="O26" s="39">
        <f t="shared" si="8"/>
        <v>0</v>
      </c>
      <c r="P26" s="28"/>
      <c r="Q26" s="37"/>
      <c r="R26" s="34"/>
      <c r="S26" s="22"/>
      <c r="T26" s="22"/>
      <c r="U26" s="22"/>
      <c r="V26" s="39"/>
      <c r="W26" s="33"/>
      <c r="X26" s="37"/>
      <c r="Y26" s="27"/>
      <c r="Z26" s="22"/>
      <c r="AA26" s="22"/>
      <c r="AB26" s="22"/>
      <c r="AC26" s="39">
        <f t="shared" si="12"/>
        <v>0</v>
      </c>
      <c r="AD26" s="28"/>
      <c r="AE26" s="37"/>
      <c r="AF26" s="27"/>
      <c r="AG26" s="22"/>
      <c r="AH26" s="22"/>
      <c r="AI26" s="22"/>
      <c r="AJ26" s="39"/>
      <c r="AK26" s="28"/>
      <c r="AL26" s="37">
        <f t="shared" si="6"/>
        <v>33.11</v>
      </c>
    </row>
    <row r="27" spans="1:38" ht="26.25" customHeight="1" x14ac:dyDescent="0.3">
      <c r="A27" s="35" t="s">
        <v>62</v>
      </c>
      <c r="B27" s="36" t="s">
        <v>63</v>
      </c>
      <c r="C27" s="26"/>
      <c r="D27" s="27"/>
      <c r="E27" s="39"/>
      <c r="F27" s="39">
        <v>72.19</v>
      </c>
      <c r="G27" s="22"/>
      <c r="H27" s="39">
        <f t="shared" si="7"/>
        <v>72.19</v>
      </c>
      <c r="I27" s="40"/>
      <c r="J27" s="37"/>
      <c r="K27" s="27"/>
      <c r="L27" s="22"/>
      <c r="M27" s="22"/>
      <c r="N27" s="22"/>
      <c r="O27" s="39">
        <f t="shared" si="8"/>
        <v>0</v>
      </c>
      <c r="P27" s="28"/>
      <c r="Q27" s="37"/>
      <c r="R27" s="34"/>
      <c r="S27" s="22"/>
      <c r="T27" s="22"/>
      <c r="U27" s="22"/>
      <c r="V27" s="39"/>
      <c r="W27" s="33"/>
      <c r="X27" s="37"/>
      <c r="Y27" s="27"/>
      <c r="Z27" s="22"/>
      <c r="AA27" s="22"/>
      <c r="AB27" s="22"/>
      <c r="AC27" s="39">
        <f t="shared" si="12"/>
        <v>0</v>
      </c>
      <c r="AD27" s="28"/>
      <c r="AE27" s="37"/>
      <c r="AF27" s="27"/>
      <c r="AG27" s="22"/>
      <c r="AH27" s="22"/>
      <c r="AI27" s="22"/>
      <c r="AJ27" s="39"/>
      <c r="AK27" s="28"/>
      <c r="AL27" s="37">
        <f t="shared" si="6"/>
        <v>72.19</v>
      </c>
    </row>
    <row r="28" spans="1:38" ht="15.75" customHeight="1" x14ac:dyDescent="0.3">
      <c r="A28" s="35" t="s">
        <v>64</v>
      </c>
      <c r="B28" s="48" t="s">
        <v>65</v>
      </c>
      <c r="C28" s="26"/>
      <c r="D28" s="27"/>
      <c r="E28" s="39">
        <v>6</v>
      </c>
      <c r="F28" s="39"/>
      <c r="G28" s="22"/>
      <c r="H28" s="39">
        <f t="shared" si="7"/>
        <v>6</v>
      </c>
      <c r="I28" s="40"/>
      <c r="J28" s="37"/>
      <c r="K28" s="27"/>
      <c r="L28" s="22"/>
      <c r="M28" s="22"/>
      <c r="N28" s="22"/>
      <c r="O28" s="39">
        <f t="shared" si="8"/>
        <v>0</v>
      </c>
      <c r="P28" s="28"/>
      <c r="Q28" s="37"/>
      <c r="R28" s="34"/>
      <c r="S28" s="22"/>
      <c r="T28" s="22"/>
      <c r="U28" s="22"/>
      <c r="V28" s="39"/>
      <c r="W28" s="33"/>
      <c r="X28" s="37"/>
      <c r="Y28" s="27"/>
      <c r="Z28" s="22"/>
      <c r="AA28" s="22"/>
      <c r="AB28" s="22"/>
      <c r="AC28" s="39">
        <f t="shared" si="12"/>
        <v>0</v>
      </c>
      <c r="AD28" s="28"/>
      <c r="AE28" s="37"/>
      <c r="AF28" s="27"/>
      <c r="AG28" s="22"/>
      <c r="AH28" s="22"/>
      <c r="AI28" s="22"/>
      <c r="AJ28" s="39"/>
      <c r="AK28" s="28"/>
      <c r="AL28" s="37">
        <f t="shared" si="6"/>
        <v>6</v>
      </c>
    </row>
    <row r="29" spans="1:38" ht="37.5" customHeight="1" x14ac:dyDescent="0.3">
      <c r="A29" s="35" t="s">
        <v>66</v>
      </c>
      <c r="B29" s="36" t="s">
        <v>67</v>
      </c>
      <c r="C29" s="26"/>
      <c r="D29" s="27"/>
      <c r="E29" s="39"/>
      <c r="F29" s="39"/>
      <c r="G29" s="22"/>
      <c r="H29" s="39"/>
      <c r="I29" s="40"/>
      <c r="J29" s="37"/>
      <c r="K29" s="27"/>
      <c r="L29" s="22"/>
      <c r="M29" s="39">
        <v>148.13</v>
      </c>
      <c r="N29" s="22"/>
      <c r="O29" s="39">
        <f t="shared" si="8"/>
        <v>148.13</v>
      </c>
      <c r="P29" s="28"/>
      <c r="Q29" s="37"/>
      <c r="R29" s="34"/>
      <c r="S29" s="22"/>
      <c r="T29" s="22"/>
      <c r="U29" s="22"/>
      <c r="V29" s="39"/>
      <c r="W29" s="33"/>
      <c r="X29" s="37"/>
      <c r="Y29" s="27"/>
      <c r="Z29" s="22"/>
      <c r="AA29" s="39"/>
      <c r="AB29" s="22"/>
      <c r="AC29" s="39">
        <f t="shared" si="12"/>
        <v>0</v>
      </c>
      <c r="AD29" s="28"/>
      <c r="AE29" s="37"/>
      <c r="AF29" s="27"/>
      <c r="AG29" s="22"/>
      <c r="AH29" s="22"/>
      <c r="AI29" s="22"/>
      <c r="AJ29" s="39"/>
      <c r="AK29" s="28"/>
      <c r="AL29" s="37">
        <f t="shared" si="6"/>
        <v>148.13</v>
      </c>
    </row>
    <row r="30" spans="1:38" ht="49.5" customHeight="1" x14ac:dyDescent="0.3">
      <c r="A30" s="35" t="s">
        <v>68</v>
      </c>
      <c r="B30" s="36" t="s">
        <v>69</v>
      </c>
      <c r="C30" s="26"/>
      <c r="D30" s="27"/>
      <c r="E30" s="39"/>
      <c r="F30" s="39"/>
      <c r="G30" s="22"/>
      <c r="H30" s="39"/>
      <c r="I30" s="40"/>
      <c r="J30" s="37"/>
      <c r="K30" s="27"/>
      <c r="L30" s="22"/>
      <c r="M30" s="22"/>
      <c r="N30" s="39">
        <v>150</v>
      </c>
      <c r="O30" s="39">
        <f t="shared" si="8"/>
        <v>150</v>
      </c>
      <c r="P30" s="28"/>
      <c r="Q30" s="37"/>
      <c r="R30" s="34"/>
      <c r="S30" s="22"/>
      <c r="T30" s="22"/>
      <c r="U30" s="22"/>
      <c r="V30" s="39"/>
      <c r="W30" s="33"/>
      <c r="X30" s="37"/>
      <c r="Y30" s="27"/>
      <c r="Z30" s="22"/>
      <c r="AA30" s="22"/>
      <c r="AB30" s="39"/>
      <c r="AC30" s="39">
        <f t="shared" si="12"/>
        <v>0</v>
      </c>
      <c r="AD30" s="28"/>
      <c r="AE30" s="37"/>
      <c r="AF30" s="27"/>
      <c r="AG30" s="22"/>
      <c r="AH30" s="22"/>
      <c r="AI30" s="22"/>
      <c r="AJ30" s="39"/>
      <c r="AK30" s="28"/>
      <c r="AL30" s="37">
        <f t="shared" si="6"/>
        <v>150</v>
      </c>
    </row>
    <row r="31" spans="1:38" ht="32.25" customHeight="1" x14ac:dyDescent="0.3">
      <c r="A31" s="35" t="s">
        <v>70</v>
      </c>
      <c r="B31" s="36" t="s">
        <v>71</v>
      </c>
      <c r="C31" s="26"/>
      <c r="D31" s="27"/>
      <c r="E31" s="39"/>
      <c r="F31" s="39"/>
      <c r="G31" s="22"/>
      <c r="H31" s="39"/>
      <c r="I31" s="40"/>
      <c r="J31" s="37"/>
      <c r="K31" s="27"/>
      <c r="L31" s="22"/>
      <c r="M31" s="22"/>
      <c r="N31" s="39">
        <v>148.83000000000001</v>
      </c>
      <c r="O31" s="39">
        <f t="shared" si="8"/>
        <v>148.83000000000001</v>
      </c>
      <c r="P31" s="28"/>
      <c r="Q31" s="37"/>
      <c r="R31" s="34"/>
      <c r="S31" s="22"/>
      <c r="T31" s="22"/>
      <c r="U31" s="22"/>
      <c r="V31" s="39"/>
      <c r="W31" s="33"/>
      <c r="X31" s="37"/>
      <c r="Y31" s="27"/>
      <c r="Z31" s="22"/>
      <c r="AA31" s="22"/>
      <c r="AB31" s="39"/>
      <c r="AC31" s="39">
        <f t="shared" si="12"/>
        <v>0</v>
      </c>
      <c r="AD31" s="28"/>
      <c r="AE31" s="37"/>
      <c r="AF31" s="27"/>
      <c r="AG31" s="22"/>
      <c r="AH31" s="22"/>
      <c r="AI31" s="22"/>
      <c r="AJ31" s="39"/>
      <c r="AK31" s="28"/>
      <c r="AL31" s="37">
        <f t="shared" si="6"/>
        <v>148.83000000000001</v>
      </c>
    </row>
    <row r="32" spans="1:38" ht="15.75" customHeight="1" x14ac:dyDescent="0.3">
      <c r="A32" s="24" t="s">
        <v>72</v>
      </c>
      <c r="B32" s="25" t="s">
        <v>73</v>
      </c>
      <c r="C32" s="26">
        <f>SUM(C33:C37)</f>
        <v>1123.27</v>
      </c>
      <c r="D32" s="27">
        <f t="shared" ref="D32:I32" si="13">SUM(D33:D36)</f>
        <v>914.90000000000009</v>
      </c>
      <c r="E32" s="22">
        <f t="shared" si="13"/>
        <v>660.97</v>
      </c>
      <c r="F32" s="22">
        <f t="shared" si="13"/>
        <v>517.46</v>
      </c>
      <c r="G32" s="22">
        <f t="shared" si="13"/>
        <v>0</v>
      </c>
      <c r="H32" s="22">
        <f t="shared" si="13"/>
        <v>2093.33</v>
      </c>
      <c r="I32" s="22">
        <f t="shared" si="13"/>
        <v>0</v>
      </c>
      <c r="J32" s="26"/>
      <c r="K32" s="27">
        <f t="shared" ref="K32:AK32" si="14">SUM(K33:K36)</f>
        <v>0</v>
      </c>
      <c r="L32" s="22">
        <f t="shared" si="14"/>
        <v>0</v>
      </c>
      <c r="M32" s="22">
        <f t="shared" si="14"/>
        <v>0</v>
      </c>
      <c r="N32" s="22">
        <f t="shared" si="14"/>
        <v>0</v>
      </c>
      <c r="O32" s="22">
        <f t="shared" si="14"/>
        <v>0</v>
      </c>
      <c r="P32" s="28">
        <f t="shared" si="14"/>
        <v>0</v>
      </c>
      <c r="Q32" s="26">
        <f t="shared" si="14"/>
        <v>0</v>
      </c>
      <c r="R32" s="34">
        <f t="shared" si="14"/>
        <v>0</v>
      </c>
      <c r="S32" s="22">
        <f t="shared" si="14"/>
        <v>0</v>
      </c>
      <c r="T32" s="22">
        <f t="shared" si="14"/>
        <v>0</v>
      </c>
      <c r="U32" s="22">
        <f t="shared" si="14"/>
        <v>0</v>
      </c>
      <c r="V32" s="22">
        <f t="shared" si="14"/>
        <v>0</v>
      </c>
      <c r="W32" s="33">
        <f t="shared" si="14"/>
        <v>0</v>
      </c>
      <c r="X32" s="26">
        <f t="shared" si="14"/>
        <v>0</v>
      </c>
      <c r="Y32" s="27">
        <f t="shared" si="14"/>
        <v>0</v>
      </c>
      <c r="Z32" s="22">
        <f t="shared" si="14"/>
        <v>0</v>
      </c>
      <c r="AA32" s="22">
        <f t="shared" si="14"/>
        <v>0</v>
      </c>
      <c r="AB32" s="22">
        <f t="shared" si="14"/>
        <v>0</v>
      </c>
      <c r="AC32" s="22">
        <f t="shared" si="14"/>
        <v>0</v>
      </c>
      <c r="AD32" s="28">
        <f t="shared" si="14"/>
        <v>0</v>
      </c>
      <c r="AE32" s="26">
        <f t="shared" si="14"/>
        <v>0</v>
      </c>
      <c r="AF32" s="27">
        <f t="shared" si="14"/>
        <v>0</v>
      </c>
      <c r="AG32" s="22">
        <f t="shared" si="14"/>
        <v>0</v>
      </c>
      <c r="AH32" s="22">
        <f t="shared" si="14"/>
        <v>0</v>
      </c>
      <c r="AI32" s="22">
        <f t="shared" si="14"/>
        <v>0</v>
      </c>
      <c r="AJ32" s="22">
        <f t="shared" si="14"/>
        <v>0</v>
      </c>
      <c r="AK32" s="28">
        <f t="shared" si="14"/>
        <v>0</v>
      </c>
      <c r="AL32" s="26">
        <f t="shared" si="6"/>
        <v>2093.33</v>
      </c>
    </row>
    <row r="33" spans="1:40" ht="39" customHeight="1" x14ac:dyDescent="0.3">
      <c r="A33" s="35" t="s">
        <v>74</v>
      </c>
      <c r="B33" s="36" t="s">
        <v>28</v>
      </c>
      <c r="C33" s="49">
        <v>1093.45</v>
      </c>
      <c r="D33" s="50">
        <v>265.76</v>
      </c>
      <c r="E33" s="27"/>
      <c r="F33" s="22"/>
      <c r="G33" s="22"/>
      <c r="H33" s="39">
        <f>SUM(D33:G33)</f>
        <v>265.76</v>
      </c>
      <c r="I33" s="40"/>
      <c r="J33" s="37"/>
      <c r="K33" s="27"/>
      <c r="L33" s="22"/>
      <c r="M33" s="22"/>
      <c r="N33" s="22"/>
      <c r="O33" s="39">
        <f>SUM(K33:N33)</f>
        <v>0</v>
      </c>
      <c r="P33" s="28"/>
      <c r="Q33" s="37">
        <f t="shared" ref="Q33:Q35" si="15">J33+O33-P33</f>
        <v>0</v>
      </c>
      <c r="R33" s="34"/>
      <c r="S33" s="22"/>
      <c r="T33" s="22"/>
      <c r="U33" s="22"/>
      <c r="V33" s="39">
        <f>SUM(R33:U33)</f>
        <v>0</v>
      </c>
      <c r="W33" s="33"/>
      <c r="X33" s="37">
        <f t="shared" ref="X33:X35" si="16">Q33+V33-W33</f>
        <v>0</v>
      </c>
      <c r="Y33" s="27"/>
      <c r="Z33" s="22"/>
      <c r="AA33" s="22"/>
      <c r="AB33" s="22"/>
      <c r="AC33" s="39">
        <f>SUM(Y33:AB33)</f>
        <v>0</v>
      </c>
      <c r="AD33" s="28"/>
      <c r="AE33" s="37"/>
      <c r="AF33" s="27"/>
      <c r="AG33" s="22"/>
      <c r="AH33" s="22"/>
      <c r="AI33" s="22"/>
      <c r="AJ33" s="39">
        <f>SUM(AF33:AI33)</f>
        <v>0</v>
      </c>
      <c r="AK33" s="28"/>
      <c r="AL33" s="37">
        <f t="shared" si="6"/>
        <v>265.76</v>
      </c>
    </row>
    <row r="34" spans="1:40" ht="39" customHeight="1" x14ac:dyDescent="0.3">
      <c r="A34" s="35" t="s">
        <v>75</v>
      </c>
      <c r="B34" s="36" t="s">
        <v>30</v>
      </c>
      <c r="C34" s="37"/>
      <c r="D34" s="40">
        <v>589.70000000000005</v>
      </c>
      <c r="E34" s="39">
        <v>517.47</v>
      </c>
      <c r="F34" s="39">
        <v>517.46</v>
      </c>
      <c r="G34" s="22"/>
      <c r="H34" s="39">
        <f>SUM(D34:G34)</f>
        <v>1624.63</v>
      </c>
      <c r="I34" s="40"/>
      <c r="J34" s="37"/>
      <c r="K34" s="27"/>
      <c r="L34" s="22"/>
      <c r="M34" s="22"/>
      <c r="N34" s="22"/>
      <c r="O34" s="39">
        <f>SUM(K34:N34)</f>
        <v>0</v>
      </c>
      <c r="P34" s="28"/>
      <c r="Q34" s="37">
        <f t="shared" si="15"/>
        <v>0</v>
      </c>
      <c r="R34" s="34"/>
      <c r="S34" s="22"/>
      <c r="T34" s="22"/>
      <c r="U34" s="22"/>
      <c r="V34" s="39">
        <f>SUM(R34:U34)</f>
        <v>0</v>
      </c>
      <c r="W34" s="33"/>
      <c r="X34" s="37">
        <f t="shared" si="16"/>
        <v>0</v>
      </c>
      <c r="Y34" s="27"/>
      <c r="Z34" s="22"/>
      <c r="AA34" s="22"/>
      <c r="AB34" s="22"/>
      <c r="AC34" s="39">
        <f>SUM(Y34:AB34)</f>
        <v>0</v>
      </c>
      <c r="AD34" s="28"/>
      <c r="AE34" s="37"/>
      <c r="AF34" s="27"/>
      <c r="AG34" s="22"/>
      <c r="AH34" s="22"/>
      <c r="AI34" s="22"/>
      <c r="AJ34" s="39">
        <f>SUM(AF34:AI34)</f>
        <v>0</v>
      </c>
      <c r="AK34" s="28"/>
      <c r="AL34" s="37">
        <f t="shared" si="6"/>
        <v>1624.63</v>
      </c>
    </row>
    <row r="35" spans="1:40" ht="47.25" customHeight="1" x14ac:dyDescent="0.3">
      <c r="A35" s="35" t="s">
        <v>76</v>
      </c>
      <c r="B35" s="36" t="s">
        <v>38</v>
      </c>
      <c r="C35" s="37">
        <v>10</v>
      </c>
      <c r="D35" s="42">
        <v>59.44</v>
      </c>
      <c r="E35" s="22"/>
      <c r="F35" s="22"/>
      <c r="G35" s="22"/>
      <c r="H35" s="39">
        <f t="shared" ref="H35:H40" si="17">SUM(D35:G35)</f>
        <v>59.44</v>
      </c>
      <c r="I35" s="40"/>
      <c r="J35" s="37"/>
      <c r="K35" s="27"/>
      <c r="L35" s="22"/>
      <c r="M35" s="22"/>
      <c r="N35" s="22"/>
      <c r="O35" s="39">
        <f t="shared" ref="O35:O40" si="18">SUM(K35:N35)</f>
        <v>0</v>
      </c>
      <c r="P35" s="28"/>
      <c r="Q35" s="37">
        <f t="shared" si="15"/>
        <v>0</v>
      </c>
      <c r="R35" s="34"/>
      <c r="S35" s="22"/>
      <c r="T35" s="22"/>
      <c r="U35" s="22"/>
      <c r="V35" s="39">
        <f t="shared" ref="V35:V40" si="19">SUM(R35:U35)</f>
        <v>0</v>
      </c>
      <c r="W35" s="33"/>
      <c r="X35" s="37">
        <f t="shared" si="16"/>
        <v>0</v>
      </c>
      <c r="Y35" s="27"/>
      <c r="Z35" s="22"/>
      <c r="AA35" s="22"/>
      <c r="AB35" s="22"/>
      <c r="AC35" s="39">
        <f t="shared" ref="AC35" si="20">SUM(Y35:AB35)</f>
        <v>0</v>
      </c>
      <c r="AD35" s="28"/>
      <c r="AE35" s="37"/>
      <c r="AF35" s="27"/>
      <c r="AG35" s="22"/>
      <c r="AH35" s="22"/>
      <c r="AI35" s="22"/>
      <c r="AJ35" s="39">
        <f t="shared" ref="AJ35" si="21">SUM(AF35:AI35)</f>
        <v>0</v>
      </c>
      <c r="AK35" s="28"/>
      <c r="AL35" s="37">
        <f t="shared" si="6"/>
        <v>59.44</v>
      </c>
    </row>
    <row r="36" spans="1:40" ht="21" customHeight="1" x14ac:dyDescent="0.3">
      <c r="A36" s="35" t="s">
        <v>77</v>
      </c>
      <c r="B36" s="36" t="s">
        <v>32</v>
      </c>
      <c r="C36" s="37"/>
      <c r="D36" s="42"/>
      <c r="E36" s="39">
        <v>143.5</v>
      </c>
      <c r="F36" s="22"/>
      <c r="G36" s="22"/>
      <c r="H36" s="39">
        <f t="shared" si="17"/>
        <v>143.5</v>
      </c>
      <c r="I36" s="40"/>
      <c r="J36" s="37"/>
      <c r="K36" s="27"/>
      <c r="L36" s="22"/>
      <c r="M36" s="22"/>
      <c r="N36" s="22"/>
      <c r="O36" s="39"/>
      <c r="P36" s="28"/>
      <c r="Q36" s="37"/>
      <c r="R36" s="34"/>
      <c r="S36" s="22"/>
      <c r="T36" s="22"/>
      <c r="U36" s="22"/>
      <c r="V36" s="39"/>
      <c r="W36" s="33"/>
      <c r="X36" s="37"/>
      <c r="Y36" s="27"/>
      <c r="Z36" s="22"/>
      <c r="AA36" s="22"/>
      <c r="AB36" s="22"/>
      <c r="AC36" s="39"/>
      <c r="AD36" s="28"/>
      <c r="AE36" s="37"/>
      <c r="AF36" s="27"/>
      <c r="AG36" s="22"/>
      <c r="AH36" s="22"/>
      <c r="AI36" s="22"/>
      <c r="AJ36" s="39"/>
      <c r="AK36" s="28"/>
      <c r="AL36" s="37">
        <f t="shared" si="6"/>
        <v>143.5</v>
      </c>
    </row>
    <row r="37" spans="1:40" ht="21" customHeight="1" x14ac:dyDescent="0.3">
      <c r="A37" s="35" t="s">
        <v>78</v>
      </c>
      <c r="B37" s="44" t="s">
        <v>40</v>
      </c>
      <c r="C37" s="37">
        <v>19.82</v>
      </c>
      <c r="D37" s="42"/>
      <c r="E37" s="42"/>
      <c r="F37" s="27"/>
      <c r="G37" s="27"/>
      <c r="H37" s="39">
        <f t="shared" si="17"/>
        <v>0</v>
      </c>
      <c r="I37" s="40"/>
      <c r="J37" s="37"/>
      <c r="K37" s="27"/>
      <c r="L37" s="22"/>
      <c r="M37" s="22"/>
      <c r="N37" s="22"/>
      <c r="O37" s="39"/>
      <c r="P37" s="28"/>
      <c r="Q37" s="37"/>
      <c r="R37" s="34"/>
      <c r="S37" s="27"/>
      <c r="T37" s="27"/>
      <c r="U37" s="27"/>
      <c r="V37" s="39"/>
      <c r="W37" s="33"/>
      <c r="X37" s="37"/>
      <c r="Y37" s="27"/>
      <c r="Z37" s="22"/>
      <c r="AA37" s="22"/>
      <c r="AB37" s="22"/>
      <c r="AC37" s="39"/>
      <c r="AD37" s="28"/>
      <c r="AE37" s="37"/>
      <c r="AF37" s="27"/>
      <c r="AG37" s="27"/>
      <c r="AH37" s="27"/>
      <c r="AI37" s="27"/>
      <c r="AJ37" s="39"/>
      <c r="AK37" s="28"/>
      <c r="AL37" s="37">
        <f t="shared" si="6"/>
        <v>0</v>
      </c>
    </row>
    <row r="38" spans="1:40" ht="15.75" customHeight="1" x14ac:dyDescent="0.3">
      <c r="A38" s="24" t="s">
        <v>79</v>
      </c>
      <c r="B38" s="25" t="s">
        <v>80</v>
      </c>
      <c r="C38" s="26"/>
      <c r="D38" s="27">
        <f>SUM(D39:D40)</f>
        <v>0</v>
      </c>
      <c r="E38" s="27">
        <f t="shared" ref="E38:G38" si="22">SUM(E39:E40)</f>
        <v>0</v>
      </c>
      <c r="F38" s="27">
        <f t="shared" si="22"/>
        <v>239</v>
      </c>
      <c r="G38" s="27">
        <f t="shared" si="22"/>
        <v>0</v>
      </c>
      <c r="H38" s="22">
        <f t="shared" si="17"/>
        <v>239</v>
      </c>
      <c r="I38" s="28"/>
      <c r="J38" s="37"/>
      <c r="K38" s="27">
        <f>SUM(K39:K40)</f>
        <v>0</v>
      </c>
      <c r="L38" s="22">
        <f t="shared" ref="L38:N38" si="23">SUM(L39:L40)</f>
        <v>0</v>
      </c>
      <c r="M38" s="22">
        <f t="shared" si="23"/>
        <v>0</v>
      </c>
      <c r="N38" s="22">
        <f t="shared" si="23"/>
        <v>287.8</v>
      </c>
      <c r="O38" s="22">
        <f t="shared" si="18"/>
        <v>287.8</v>
      </c>
      <c r="P38" s="28"/>
      <c r="Q38" s="37"/>
      <c r="R38" s="34">
        <f>SUM(R39:R40)</f>
        <v>0</v>
      </c>
      <c r="S38" s="27">
        <f t="shared" ref="S38:U38" si="24">SUM(S39:S40)</f>
        <v>0</v>
      </c>
      <c r="T38" s="27">
        <f t="shared" si="24"/>
        <v>292.95</v>
      </c>
      <c r="U38" s="27">
        <f t="shared" si="24"/>
        <v>0</v>
      </c>
      <c r="V38" s="22">
        <f t="shared" si="19"/>
        <v>292.95</v>
      </c>
      <c r="W38" s="33"/>
      <c r="X38" s="37"/>
      <c r="Y38" s="27">
        <f>SUM(Y39:Y40)</f>
        <v>0</v>
      </c>
      <c r="Z38" s="22">
        <f t="shared" ref="Z38:AB38" si="25">SUM(Z39:Z40)</f>
        <v>0</v>
      </c>
      <c r="AA38" s="22">
        <f t="shared" si="25"/>
        <v>0</v>
      </c>
      <c r="AB38" s="22">
        <f t="shared" si="25"/>
        <v>0</v>
      </c>
      <c r="AC38" s="22">
        <f t="shared" ref="AC38:AC39" si="26">SUM(Y38:AB38)</f>
        <v>0</v>
      </c>
      <c r="AD38" s="28"/>
      <c r="AE38" s="37"/>
      <c r="AF38" s="27">
        <f>SUM(AF39:AF40)</f>
        <v>0</v>
      </c>
      <c r="AG38" s="27">
        <f t="shared" ref="AG38:AI38" si="27">SUM(AG39:AG40)</f>
        <v>0</v>
      </c>
      <c r="AH38" s="27">
        <f t="shared" si="27"/>
        <v>0</v>
      </c>
      <c r="AI38" s="27">
        <f t="shared" si="27"/>
        <v>0</v>
      </c>
      <c r="AJ38" s="22">
        <f t="shared" ref="AJ38:AJ39" si="28">SUM(AF38:AI38)</f>
        <v>0</v>
      </c>
      <c r="AK38" s="28"/>
      <c r="AL38" s="26">
        <f>SUM(AL39:AL40)</f>
        <v>819.75</v>
      </c>
    </row>
    <row r="39" spans="1:40" ht="16.8" customHeight="1" x14ac:dyDescent="0.3">
      <c r="A39" s="35" t="s">
        <v>81</v>
      </c>
      <c r="B39" s="48" t="s">
        <v>82</v>
      </c>
      <c r="C39" s="26"/>
      <c r="D39" s="27"/>
      <c r="E39" s="27"/>
      <c r="F39" s="27"/>
      <c r="G39" s="42">
        <v>0</v>
      </c>
      <c r="H39" s="39">
        <f t="shared" si="17"/>
        <v>0</v>
      </c>
      <c r="I39" s="28"/>
      <c r="J39" s="37"/>
      <c r="K39" s="27"/>
      <c r="L39" s="22"/>
      <c r="M39" s="22"/>
      <c r="N39" s="39">
        <v>287.8</v>
      </c>
      <c r="O39" s="39">
        <f t="shared" si="18"/>
        <v>287.8</v>
      </c>
      <c r="P39" s="28"/>
      <c r="Q39" s="37"/>
      <c r="R39" s="51"/>
      <c r="S39" s="39"/>
      <c r="T39" s="39">
        <v>292.95</v>
      </c>
      <c r="U39" s="39"/>
      <c r="V39" s="39">
        <f t="shared" si="19"/>
        <v>292.95</v>
      </c>
      <c r="W39" s="33"/>
      <c r="X39" s="37"/>
      <c r="Y39" s="27"/>
      <c r="Z39" s="22"/>
      <c r="AA39" s="22"/>
      <c r="AB39" s="39"/>
      <c r="AC39" s="39">
        <f t="shared" si="26"/>
        <v>0</v>
      </c>
      <c r="AD39" s="28"/>
      <c r="AE39" s="37"/>
      <c r="AF39" s="42"/>
      <c r="AG39" s="39"/>
      <c r="AH39" s="39"/>
      <c r="AI39" s="39"/>
      <c r="AJ39" s="39">
        <f t="shared" si="28"/>
        <v>0</v>
      </c>
      <c r="AK39" s="28"/>
      <c r="AL39" s="37">
        <f t="shared" si="6"/>
        <v>580.75</v>
      </c>
    </row>
    <row r="40" spans="1:40" ht="15.75" customHeight="1" x14ac:dyDescent="0.3">
      <c r="A40" s="35" t="s">
        <v>83</v>
      </c>
      <c r="B40" s="48" t="s">
        <v>84</v>
      </c>
      <c r="C40" s="37"/>
      <c r="D40" s="42"/>
      <c r="E40" s="42"/>
      <c r="F40" s="42">
        <v>239</v>
      </c>
      <c r="G40" s="42"/>
      <c r="H40" s="39">
        <f t="shared" si="17"/>
        <v>239</v>
      </c>
      <c r="I40" s="40"/>
      <c r="J40" s="37"/>
      <c r="K40" s="42"/>
      <c r="L40" s="39"/>
      <c r="M40" s="39"/>
      <c r="N40" s="39">
        <v>0</v>
      </c>
      <c r="O40" s="39">
        <f t="shared" si="18"/>
        <v>0</v>
      </c>
      <c r="P40" s="28"/>
      <c r="Q40" s="37"/>
      <c r="R40" s="51"/>
      <c r="S40" s="39"/>
      <c r="T40" s="39">
        <v>0</v>
      </c>
      <c r="U40" s="39"/>
      <c r="V40" s="39">
        <f t="shared" si="19"/>
        <v>0</v>
      </c>
      <c r="W40" s="33"/>
      <c r="X40" s="37"/>
      <c r="Y40" s="42"/>
      <c r="Z40" s="39"/>
      <c r="AA40" s="39"/>
      <c r="AB40" s="39"/>
      <c r="AC40" s="39"/>
      <c r="AD40" s="40"/>
      <c r="AE40" s="37"/>
      <c r="AF40" s="42"/>
      <c r="AG40" s="39"/>
      <c r="AH40" s="39"/>
      <c r="AI40" s="39"/>
      <c r="AJ40" s="39"/>
      <c r="AK40" s="40"/>
      <c r="AL40" s="26">
        <f t="shared" si="6"/>
        <v>239</v>
      </c>
    </row>
    <row r="41" spans="1:40" x14ac:dyDescent="0.3">
      <c r="A41" s="24" t="s">
        <v>85</v>
      </c>
      <c r="B41" s="52" t="s">
        <v>86</v>
      </c>
      <c r="C41" s="26">
        <f t="shared" ref="C41:H41" si="29">C42+C43+C70</f>
        <v>1585.19</v>
      </c>
      <c r="D41" s="27">
        <f>D42+D43+D70</f>
        <v>1567.7587050000002</v>
      </c>
      <c r="E41" s="22">
        <f t="shared" si="29"/>
        <v>1426.3287050000001</v>
      </c>
      <c r="F41" s="22">
        <f t="shared" si="29"/>
        <v>1441.1587050000001</v>
      </c>
      <c r="G41" s="22">
        <f t="shared" si="29"/>
        <v>249.27870500000003</v>
      </c>
      <c r="H41" s="31">
        <f t="shared" si="29"/>
        <v>4684.5248200000005</v>
      </c>
      <c r="I41" s="28">
        <f>I43+I70</f>
        <v>5807.9599999999991</v>
      </c>
      <c r="J41" s="26">
        <f t="shared" ref="J41:O41" si="30">J42+J43+J70</f>
        <v>0</v>
      </c>
      <c r="K41" s="27">
        <f t="shared" si="30"/>
        <v>189.53139250000001</v>
      </c>
      <c r="L41" s="22">
        <f t="shared" si="30"/>
        <v>195.52139250000002</v>
      </c>
      <c r="M41" s="22">
        <f t="shared" si="30"/>
        <v>478.70139250000005</v>
      </c>
      <c r="N41" s="22">
        <f t="shared" si="30"/>
        <v>902.47139250000009</v>
      </c>
      <c r="O41" s="22">
        <f t="shared" si="30"/>
        <v>1766.2255700000003</v>
      </c>
      <c r="P41" s="28">
        <f>P43+P70</f>
        <v>1226.6200000000001</v>
      </c>
      <c r="Q41" s="26">
        <f t="shared" ref="Q41:AK41" si="31">Q42+Q43+Q70</f>
        <v>0</v>
      </c>
      <c r="R41" s="34">
        <f t="shared" si="31"/>
        <v>185.549105</v>
      </c>
      <c r="S41" s="22">
        <f t="shared" si="31"/>
        <v>194.74910499999999</v>
      </c>
      <c r="T41" s="22">
        <f t="shared" si="31"/>
        <v>774.19910499999992</v>
      </c>
      <c r="U41" s="22">
        <f t="shared" si="31"/>
        <v>190.30910499999999</v>
      </c>
      <c r="V41" s="22">
        <f t="shared" si="31"/>
        <v>1344.8064200000001</v>
      </c>
      <c r="W41" s="33">
        <f t="shared" si="31"/>
        <v>751.84999999999991</v>
      </c>
      <c r="X41" s="26">
        <f t="shared" si="31"/>
        <v>0</v>
      </c>
      <c r="Y41" s="27" t="e">
        <f t="shared" si="31"/>
        <v>#REF!</v>
      </c>
      <c r="Z41" s="22" t="e">
        <f t="shared" si="31"/>
        <v>#REF!</v>
      </c>
      <c r="AA41" s="22" t="e">
        <f t="shared" si="31"/>
        <v>#REF!</v>
      </c>
      <c r="AB41" s="22" t="e">
        <f t="shared" si="31"/>
        <v>#REF!</v>
      </c>
      <c r="AC41" s="22" t="e">
        <f t="shared" si="31"/>
        <v>#REF!</v>
      </c>
      <c r="AD41" s="28">
        <f t="shared" si="31"/>
        <v>296.86</v>
      </c>
      <c r="AE41" s="26" t="e">
        <f t="shared" si="31"/>
        <v>#REF!</v>
      </c>
      <c r="AF41" s="27" t="e">
        <f t="shared" si="31"/>
        <v>#REF!</v>
      </c>
      <c r="AG41" s="22" t="e">
        <f t="shared" si="31"/>
        <v>#REF!</v>
      </c>
      <c r="AH41" s="22" t="e">
        <f t="shared" si="31"/>
        <v>#REF!</v>
      </c>
      <c r="AI41" s="22" t="e">
        <f t="shared" si="31"/>
        <v>#REF!</v>
      </c>
      <c r="AJ41" s="22" t="e">
        <f>AJ42+AJ43+AJ70</f>
        <v>#REF!</v>
      </c>
      <c r="AK41" s="28" t="e">
        <f t="shared" si="31"/>
        <v>#REF!</v>
      </c>
      <c r="AL41" s="26" t="e">
        <f>H41+O41+V41+AC41+AJ41</f>
        <v>#REF!</v>
      </c>
      <c r="AN41" s="16"/>
    </row>
    <row r="42" spans="1:40" x14ac:dyDescent="0.3">
      <c r="A42" s="53" t="s">
        <v>87</v>
      </c>
      <c r="B42" s="25" t="s">
        <v>88</v>
      </c>
      <c r="C42" s="26"/>
      <c r="D42" s="42">
        <f>'[2]Įsipareigojimu grąžinimas'!D21/1000</f>
        <v>115.43870500000001</v>
      </c>
      <c r="E42" s="42">
        <f>'[2]Įsipareigojimu grąžinimas'!D21/1000</f>
        <v>115.43870500000001</v>
      </c>
      <c r="F42" s="42">
        <f>'[2]Įsipareigojimu grąžinimas'!D21/1000</f>
        <v>115.43870500000001</v>
      </c>
      <c r="G42" s="42">
        <f>'[2]Įsipareigojimu grąžinimas'!D21/1000</f>
        <v>115.43870500000001</v>
      </c>
      <c r="H42" s="31">
        <f>SUM(D42:G42)</f>
        <v>461.75482000000005</v>
      </c>
      <c r="I42" s="28"/>
      <c r="J42" s="26"/>
      <c r="K42" s="42">
        <f>'[2]Įsipareigojimu grąžinimas'!E21/1000</f>
        <v>134.90139250000001</v>
      </c>
      <c r="L42" s="42">
        <f>'[2]Įsipareigojimu grąžinimas'!E21/1000</f>
        <v>134.90139250000001</v>
      </c>
      <c r="M42" s="42">
        <f>'[2]Įsipareigojimu grąžinimas'!E21/1000</f>
        <v>134.90139250000001</v>
      </c>
      <c r="N42" s="42">
        <f>'[2]Įsipareigojimu grąžinimas'!E21/1000</f>
        <v>134.90139250000001</v>
      </c>
      <c r="O42" s="22">
        <f>SUM(K42:N42)</f>
        <v>539.60557000000006</v>
      </c>
      <c r="P42" s="28"/>
      <c r="Q42" s="26"/>
      <c r="R42" s="51">
        <f>'[2]Įsipareigojimu grąžinimas'!F21/1000</f>
        <v>148.239105</v>
      </c>
      <c r="S42" s="42">
        <f>'[2]Įsipareigojimu grąžinimas'!F21/1000</f>
        <v>148.239105</v>
      </c>
      <c r="T42" s="42">
        <f>'[2]Įsipareigojimu grąžinimas'!F21/1000</f>
        <v>148.239105</v>
      </c>
      <c r="U42" s="42">
        <f>'[2]Įsipareigojimu grąžinimas'!F21/1000</f>
        <v>148.239105</v>
      </c>
      <c r="V42" s="22">
        <f>SUM(R42:U42)</f>
        <v>592.95641999999998</v>
      </c>
      <c r="W42" s="33"/>
      <c r="X42" s="26"/>
      <c r="Y42" s="42">
        <f>'[2]Įsipareigojimu grąžinimas'!G21/1000</f>
        <v>151.09269750000001</v>
      </c>
      <c r="Z42" s="42">
        <f>'[2]Įsipareigojimu grąžinimas'!G21/1000</f>
        <v>151.09269750000001</v>
      </c>
      <c r="AA42" s="42">
        <f>'[2]Įsipareigojimu grąžinimas'!G21/1000</f>
        <v>151.09269750000001</v>
      </c>
      <c r="AB42" s="42">
        <f>'[2]Įsipareigojimu grąžinimas'!G21/1000</f>
        <v>151.09269750000001</v>
      </c>
      <c r="AC42" s="22">
        <f>SUM(Y42:AB42)</f>
        <v>604.37079000000006</v>
      </c>
      <c r="AD42" s="28"/>
      <c r="AE42" s="26"/>
      <c r="AF42" s="27">
        <f>'[2]Įsipareigojimu grąžinimas'!H21/1000</f>
        <v>147.67066249999996</v>
      </c>
      <c r="AG42" s="27">
        <f>'[2]Įsipareigojimu grąžinimas'!H21/1000</f>
        <v>147.67066249999996</v>
      </c>
      <c r="AH42" s="27">
        <f>'[2]Įsipareigojimu grąžinimas'!H21/1000</f>
        <v>147.67066249999996</v>
      </c>
      <c r="AI42" s="27">
        <f>'[2]Įsipareigojimu grąžinimas'!H21/1000</f>
        <v>147.67066249999996</v>
      </c>
      <c r="AJ42" s="27">
        <f>SUM(AF42:AI42)</f>
        <v>590.68264999999985</v>
      </c>
      <c r="AK42" s="28"/>
      <c r="AL42" s="26">
        <f t="shared" ref="AL42:AL92" si="32">H42+O42+V42+AC42+AJ42</f>
        <v>2789.3702499999999</v>
      </c>
      <c r="AN42" s="16"/>
    </row>
    <row r="43" spans="1:40" ht="17.25" customHeight="1" x14ac:dyDescent="0.3">
      <c r="A43" s="54" t="s">
        <v>89</v>
      </c>
      <c r="B43" s="25" t="s">
        <v>90</v>
      </c>
      <c r="C43" s="55">
        <f>SUM(C44:C69)</f>
        <v>1585.19</v>
      </c>
      <c r="D43" s="56">
        <f t="shared" ref="D43:AK43" si="33">SUM(D44:D69)</f>
        <v>1427.6200000000001</v>
      </c>
      <c r="E43" s="56">
        <f t="shared" si="33"/>
        <v>1057.3400000000001</v>
      </c>
      <c r="F43" s="56">
        <f t="shared" si="33"/>
        <v>1062.22</v>
      </c>
      <c r="G43" s="56">
        <f t="shared" si="33"/>
        <v>114.24000000000001</v>
      </c>
      <c r="H43" s="57">
        <f t="shared" si="33"/>
        <v>3661.4200000000005</v>
      </c>
      <c r="I43" s="56">
        <f>SUM(I44:I69)</f>
        <v>5246.6099999999988</v>
      </c>
      <c r="J43" s="49">
        <f t="shared" si="33"/>
        <v>0</v>
      </c>
      <c r="K43" s="56">
        <f t="shared" si="33"/>
        <v>0</v>
      </c>
      <c r="L43" s="56">
        <f t="shared" si="33"/>
        <v>0</v>
      </c>
      <c r="M43" s="56">
        <f t="shared" si="33"/>
        <v>298.13</v>
      </c>
      <c r="N43" s="56">
        <f t="shared" si="33"/>
        <v>733.90000000000009</v>
      </c>
      <c r="O43" s="57">
        <f t="shared" si="33"/>
        <v>1032.0300000000002</v>
      </c>
      <c r="P43" s="56">
        <f t="shared" si="33"/>
        <v>1032.0300000000002</v>
      </c>
      <c r="Q43" s="55">
        <f t="shared" si="33"/>
        <v>0</v>
      </c>
      <c r="R43" s="58">
        <f t="shared" si="33"/>
        <v>0</v>
      </c>
      <c r="S43" s="56">
        <f t="shared" si="33"/>
        <v>0</v>
      </c>
      <c r="T43" s="56">
        <f t="shared" si="33"/>
        <v>585.9</v>
      </c>
      <c r="U43" s="56">
        <f t="shared" si="33"/>
        <v>10</v>
      </c>
      <c r="V43" s="57">
        <f t="shared" si="33"/>
        <v>595.9</v>
      </c>
      <c r="W43" s="59">
        <f t="shared" si="33"/>
        <v>595.9</v>
      </c>
      <c r="X43" s="55">
        <f t="shared" si="33"/>
        <v>0</v>
      </c>
      <c r="Y43" s="56" t="e">
        <f t="shared" si="33"/>
        <v>#REF!</v>
      </c>
      <c r="Z43" s="56" t="e">
        <f t="shared" si="33"/>
        <v>#REF!</v>
      </c>
      <c r="AA43" s="56" t="e">
        <f t="shared" si="33"/>
        <v>#REF!</v>
      </c>
      <c r="AB43" s="56" t="e">
        <f t="shared" si="33"/>
        <v>#REF!</v>
      </c>
      <c r="AC43" s="57" t="e">
        <f t="shared" si="33"/>
        <v>#REF!</v>
      </c>
      <c r="AD43" s="56">
        <f t="shared" si="33"/>
        <v>104.96000000000001</v>
      </c>
      <c r="AE43" s="55" t="e">
        <f t="shared" si="33"/>
        <v>#REF!</v>
      </c>
      <c r="AF43" s="56" t="e">
        <f t="shared" si="33"/>
        <v>#REF!</v>
      </c>
      <c r="AG43" s="56" t="e">
        <f t="shared" si="33"/>
        <v>#REF!</v>
      </c>
      <c r="AH43" s="56" t="e">
        <f t="shared" si="33"/>
        <v>#REF!</v>
      </c>
      <c r="AI43" s="56" t="e">
        <f t="shared" si="33"/>
        <v>#REF!</v>
      </c>
      <c r="AJ43" s="57" t="e">
        <f t="shared" si="33"/>
        <v>#REF!</v>
      </c>
      <c r="AK43" s="56" t="e">
        <f t="shared" si="33"/>
        <v>#REF!</v>
      </c>
      <c r="AL43" s="55" t="e">
        <f>SUM(AL44:AL69)</f>
        <v>#REF!</v>
      </c>
      <c r="AN43" s="16"/>
    </row>
    <row r="44" spans="1:40" ht="29.25" customHeight="1" x14ac:dyDescent="0.3">
      <c r="A44" s="35" t="s">
        <v>91</v>
      </c>
      <c r="B44" s="36" t="s">
        <v>28</v>
      </c>
      <c r="C44" s="49">
        <v>1495.91</v>
      </c>
      <c r="D44" s="60">
        <v>363.58000000000004</v>
      </c>
      <c r="E44" s="57"/>
      <c r="F44" s="57"/>
      <c r="G44" s="57"/>
      <c r="H44" s="61">
        <f>SUM(D44:G44)</f>
        <v>363.58000000000004</v>
      </c>
      <c r="I44" s="62">
        <v>1859.49</v>
      </c>
      <c r="J44" s="49">
        <f t="shared" ref="J44:J62" si="34">C44+H44-I44</f>
        <v>0</v>
      </c>
      <c r="K44" s="56"/>
      <c r="L44" s="57"/>
      <c r="M44" s="57"/>
      <c r="N44" s="57"/>
      <c r="O44" s="61">
        <f>SUM(K44:N44)</f>
        <v>0</v>
      </c>
      <c r="P44" s="62"/>
      <c r="Q44" s="49">
        <f t="shared" ref="Q44:Q92" si="35">J44+O44-P44</f>
        <v>0</v>
      </c>
      <c r="R44" s="58"/>
      <c r="S44" s="57"/>
      <c r="T44" s="57"/>
      <c r="U44" s="61"/>
      <c r="V44" s="61">
        <f>SUM(R44:U44)</f>
        <v>0</v>
      </c>
      <c r="W44" s="63"/>
      <c r="X44" s="49">
        <f t="shared" ref="X44:X92" si="36">Q44+V44-W44</f>
        <v>0</v>
      </c>
      <c r="Y44" s="56"/>
      <c r="Z44" s="57"/>
      <c r="AA44" s="57"/>
      <c r="AB44" s="57"/>
      <c r="AC44" s="61">
        <f>SUM(Y44:AB44)</f>
        <v>0</v>
      </c>
      <c r="AD44" s="62"/>
      <c r="AE44" s="49">
        <f t="shared" ref="AE44:AE92" si="37">X44+AC44-AD44</f>
        <v>0</v>
      </c>
      <c r="AF44" s="56"/>
      <c r="AG44" s="57"/>
      <c r="AH44" s="57"/>
      <c r="AI44" s="61"/>
      <c r="AJ44" s="61">
        <f>SUM(AF44:AI44)</f>
        <v>0</v>
      </c>
      <c r="AK44" s="62"/>
      <c r="AL44" s="55">
        <f t="shared" si="32"/>
        <v>363.58000000000004</v>
      </c>
    </row>
    <row r="45" spans="1:40" ht="31.5" customHeight="1" x14ac:dyDescent="0.3">
      <c r="A45" s="35" t="s">
        <v>92</v>
      </c>
      <c r="B45" s="36" t="s">
        <v>30</v>
      </c>
      <c r="C45" s="49"/>
      <c r="D45" s="60">
        <v>1004.6</v>
      </c>
      <c r="E45" s="61">
        <v>886.54000000000008</v>
      </c>
      <c r="F45" s="61">
        <v>886.53000000000009</v>
      </c>
      <c r="G45" s="61"/>
      <c r="H45" s="61">
        <f t="shared" ref="H45:H62" si="38">SUM(D45:G45)</f>
        <v>2777.67</v>
      </c>
      <c r="I45" s="62">
        <v>2777.67</v>
      </c>
      <c r="J45" s="49">
        <f t="shared" si="34"/>
        <v>0</v>
      </c>
      <c r="K45" s="56"/>
      <c r="L45" s="57"/>
      <c r="M45" s="57"/>
      <c r="N45" s="57"/>
      <c r="O45" s="61">
        <f t="shared" ref="O45:O62" si="39">SUM(K45:N45)</f>
        <v>0</v>
      </c>
      <c r="P45" s="62"/>
      <c r="Q45" s="49">
        <f t="shared" si="35"/>
        <v>0</v>
      </c>
      <c r="R45" s="58"/>
      <c r="S45" s="57"/>
      <c r="T45" s="57"/>
      <c r="U45" s="61"/>
      <c r="V45" s="61">
        <f t="shared" ref="V45:V58" si="40">SUM(R45:U45)</f>
        <v>0</v>
      </c>
      <c r="W45" s="63"/>
      <c r="X45" s="49">
        <f t="shared" si="36"/>
        <v>0</v>
      </c>
      <c r="Y45" s="56"/>
      <c r="Z45" s="57"/>
      <c r="AA45" s="57"/>
      <c r="AB45" s="57"/>
      <c r="AC45" s="61">
        <f t="shared" ref="AC45:AC46" si="41">SUM(Y45:AB45)</f>
        <v>0</v>
      </c>
      <c r="AD45" s="62"/>
      <c r="AE45" s="49">
        <f t="shared" si="37"/>
        <v>0</v>
      </c>
      <c r="AF45" s="56"/>
      <c r="AG45" s="57"/>
      <c r="AH45" s="57"/>
      <c r="AI45" s="61"/>
      <c r="AJ45" s="61">
        <f t="shared" ref="AJ45:AJ46" si="42">SUM(AF45:AI45)</f>
        <v>0</v>
      </c>
      <c r="AK45" s="62"/>
      <c r="AL45" s="55">
        <f t="shared" si="32"/>
        <v>2777.67</v>
      </c>
    </row>
    <row r="46" spans="1:40" ht="53.25" customHeight="1" x14ac:dyDescent="0.3">
      <c r="A46" s="35" t="s">
        <v>93</v>
      </c>
      <c r="B46" s="36" t="s">
        <v>38</v>
      </c>
      <c r="C46" s="49">
        <v>10</v>
      </c>
      <c r="D46" s="60">
        <v>59.44</v>
      </c>
      <c r="E46" s="61"/>
      <c r="F46" s="61"/>
      <c r="G46" s="61"/>
      <c r="H46" s="61">
        <f t="shared" si="38"/>
        <v>59.44</v>
      </c>
      <c r="I46" s="62">
        <v>69.44</v>
      </c>
      <c r="J46" s="49">
        <f t="shared" si="34"/>
        <v>0</v>
      </c>
      <c r="K46" s="56"/>
      <c r="L46" s="57"/>
      <c r="M46" s="57"/>
      <c r="N46" s="57"/>
      <c r="O46" s="61">
        <f t="shared" si="39"/>
        <v>0</v>
      </c>
      <c r="P46" s="62"/>
      <c r="Q46" s="49">
        <f t="shared" si="35"/>
        <v>0</v>
      </c>
      <c r="R46" s="58"/>
      <c r="S46" s="57"/>
      <c r="T46" s="57"/>
      <c r="U46" s="61"/>
      <c r="V46" s="61">
        <f t="shared" si="40"/>
        <v>0</v>
      </c>
      <c r="W46" s="63"/>
      <c r="X46" s="49">
        <f t="shared" si="36"/>
        <v>0</v>
      </c>
      <c r="Y46" s="56"/>
      <c r="Z46" s="57"/>
      <c r="AA46" s="57"/>
      <c r="AB46" s="57"/>
      <c r="AC46" s="61">
        <f t="shared" si="41"/>
        <v>0</v>
      </c>
      <c r="AD46" s="62"/>
      <c r="AE46" s="49">
        <f t="shared" si="37"/>
        <v>0</v>
      </c>
      <c r="AF46" s="56"/>
      <c r="AG46" s="57"/>
      <c r="AH46" s="57"/>
      <c r="AI46" s="61"/>
      <c r="AJ46" s="61">
        <f t="shared" si="42"/>
        <v>0</v>
      </c>
      <c r="AK46" s="62"/>
      <c r="AL46" s="55">
        <f t="shared" si="32"/>
        <v>59.44</v>
      </c>
    </row>
    <row r="47" spans="1:40" ht="42.75" customHeight="1" x14ac:dyDescent="0.3">
      <c r="A47" s="35" t="s">
        <v>94</v>
      </c>
      <c r="B47" s="36" t="s">
        <v>57</v>
      </c>
      <c r="C47" s="49"/>
      <c r="D47" s="60"/>
      <c r="E47" s="61">
        <v>32</v>
      </c>
      <c r="F47" s="61"/>
      <c r="G47" s="61"/>
      <c r="H47" s="61">
        <f t="shared" si="38"/>
        <v>32</v>
      </c>
      <c r="I47" s="62">
        <v>32</v>
      </c>
      <c r="J47" s="49">
        <f t="shared" si="34"/>
        <v>0</v>
      </c>
      <c r="K47" s="56"/>
      <c r="L47" s="57"/>
      <c r="M47" s="57"/>
      <c r="N47" s="57"/>
      <c r="O47" s="61"/>
      <c r="P47" s="62"/>
      <c r="Q47" s="49"/>
      <c r="R47" s="58"/>
      <c r="S47" s="57"/>
      <c r="T47" s="57"/>
      <c r="U47" s="61"/>
      <c r="V47" s="61"/>
      <c r="W47" s="63"/>
      <c r="X47" s="49"/>
      <c r="Y47" s="56"/>
      <c r="Z47" s="57"/>
      <c r="AA47" s="57"/>
      <c r="AB47" s="57"/>
      <c r="AC47" s="61"/>
      <c r="AD47" s="62"/>
      <c r="AE47" s="49"/>
      <c r="AF47" s="56"/>
      <c r="AG47" s="57"/>
      <c r="AH47" s="57"/>
      <c r="AI47" s="61"/>
      <c r="AJ47" s="61"/>
      <c r="AK47" s="62"/>
      <c r="AL47" s="55">
        <f t="shared" si="32"/>
        <v>32</v>
      </c>
    </row>
    <row r="48" spans="1:40" ht="30" customHeight="1" x14ac:dyDescent="0.3">
      <c r="A48" s="35" t="s">
        <v>95</v>
      </c>
      <c r="B48" s="46" t="s">
        <v>59</v>
      </c>
      <c r="C48" s="64"/>
      <c r="D48" s="65"/>
      <c r="E48" s="66"/>
      <c r="F48" s="66"/>
      <c r="G48" s="66">
        <v>48.13</v>
      </c>
      <c r="H48" s="66">
        <f t="shared" si="38"/>
        <v>48.13</v>
      </c>
      <c r="I48" s="67">
        <v>48.13</v>
      </c>
      <c r="J48" s="64">
        <f t="shared" si="34"/>
        <v>0</v>
      </c>
      <c r="K48" s="68"/>
      <c r="L48" s="69"/>
      <c r="M48" s="69"/>
      <c r="N48" s="69"/>
      <c r="O48" s="66">
        <f t="shared" si="39"/>
        <v>0</v>
      </c>
      <c r="P48" s="67"/>
      <c r="Q48" s="64">
        <f t="shared" si="35"/>
        <v>0</v>
      </c>
      <c r="R48" s="70"/>
      <c r="S48" s="69"/>
      <c r="T48" s="69"/>
      <c r="U48" s="66"/>
      <c r="V48" s="66">
        <f t="shared" si="40"/>
        <v>0</v>
      </c>
      <c r="W48" s="71"/>
      <c r="X48" s="64">
        <f t="shared" si="36"/>
        <v>0</v>
      </c>
      <c r="Y48" s="68"/>
      <c r="Z48" s="69"/>
      <c r="AA48" s="69"/>
      <c r="AB48" s="69"/>
      <c r="AC48" s="66">
        <f t="shared" ref="AC48:AC69" si="43">SUM(Y48:AB48)</f>
        <v>0</v>
      </c>
      <c r="AD48" s="67"/>
      <c r="AE48" s="64">
        <f t="shared" si="37"/>
        <v>0</v>
      </c>
      <c r="AF48" s="68"/>
      <c r="AG48" s="69"/>
      <c r="AH48" s="69"/>
      <c r="AI48" s="66"/>
      <c r="AJ48" s="66">
        <f t="shared" ref="AJ48:AJ58" si="44">SUM(AF48:AI48)</f>
        <v>0</v>
      </c>
      <c r="AK48" s="67"/>
      <c r="AL48" s="55">
        <f t="shared" si="32"/>
        <v>48.13</v>
      </c>
    </row>
    <row r="49" spans="1:38" ht="31.2" customHeight="1" x14ac:dyDescent="0.3">
      <c r="A49" s="35" t="s">
        <v>96</v>
      </c>
      <c r="B49" s="46" t="s">
        <v>61</v>
      </c>
      <c r="C49" s="64"/>
      <c r="D49" s="65"/>
      <c r="E49" s="66"/>
      <c r="F49" s="66"/>
      <c r="G49" s="66">
        <v>33.11</v>
      </c>
      <c r="H49" s="66">
        <f t="shared" si="38"/>
        <v>33.11</v>
      </c>
      <c r="I49" s="67">
        <v>33.11</v>
      </c>
      <c r="J49" s="64">
        <f t="shared" si="34"/>
        <v>0</v>
      </c>
      <c r="K49" s="68"/>
      <c r="L49" s="69"/>
      <c r="M49" s="69"/>
      <c r="N49" s="69"/>
      <c r="O49" s="66">
        <f t="shared" si="39"/>
        <v>0</v>
      </c>
      <c r="P49" s="67"/>
      <c r="Q49" s="64">
        <f t="shared" si="35"/>
        <v>0</v>
      </c>
      <c r="R49" s="70"/>
      <c r="S49" s="69"/>
      <c r="T49" s="69"/>
      <c r="U49" s="66"/>
      <c r="V49" s="66">
        <f t="shared" si="40"/>
        <v>0</v>
      </c>
      <c r="W49" s="71"/>
      <c r="X49" s="64">
        <f t="shared" si="36"/>
        <v>0</v>
      </c>
      <c r="Y49" s="68"/>
      <c r="Z49" s="69"/>
      <c r="AA49" s="69"/>
      <c r="AB49" s="69"/>
      <c r="AC49" s="66">
        <f t="shared" si="43"/>
        <v>0</v>
      </c>
      <c r="AD49" s="67"/>
      <c r="AE49" s="64">
        <f t="shared" si="37"/>
        <v>0</v>
      </c>
      <c r="AF49" s="68"/>
      <c r="AG49" s="69"/>
      <c r="AH49" s="69"/>
      <c r="AI49" s="66"/>
      <c r="AJ49" s="66">
        <f t="shared" si="44"/>
        <v>0</v>
      </c>
      <c r="AK49" s="67"/>
      <c r="AL49" s="55">
        <f t="shared" si="32"/>
        <v>33.11</v>
      </c>
    </row>
    <row r="50" spans="1:38" ht="29.25" customHeight="1" x14ac:dyDescent="0.3">
      <c r="A50" s="35" t="s">
        <v>97</v>
      </c>
      <c r="B50" s="46" t="s">
        <v>63</v>
      </c>
      <c r="C50" s="64"/>
      <c r="D50" s="65"/>
      <c r="E50" s="66"/>
      <c r="F50" s="66">
        <v>72.19</v>
      </c>
      <c r="G50" s="66"/>
      <c r="H50" s="66">
        <f t="shared" si="38"/>
        <v>72.19</v>
      </c>
      <c r="I50" s="67">
        <v>72.19</v>
      </c>
      <c r="J50" s="64">
        <f t="shared" si="34"/>
        <v>0</v>
      </c>
      <c r="K50" s="68"/>
      <c r="L50" s="69"/>
      <c r="M50" s="69"/>
      <c r="N50" s="69"/>
      <c r="O50" s="66">
        <f t="shared" si="39"/>
        <v>0</v>
      </c>
      <c r="P50" s="67"/>
      <c r="Q50" s="64">
        <f t="shared" si="35"/>
        <v>0</v>
      </c>
      <c r="R50" s="70"/>
      <c r="S50" s="69"/>
      <c r="T50" s="69"/>
      <c r="U50" s="66"/>
      <c r="V50" s="66">
        <f t="shared" si="40"/>
        <v>0</v>
      </c>
      <c r="W50" s="71"/>
      <c r="X50" s="64">
        <f t="shared" si="36"/>
        <v>0</v>
      </c>
      <c r="Y50" s="68"/>
      <c r="Z50" s="69"/>
      <c r="AA50" s="69"/>
      <c r="AB50" s="69"/>
      <c r="AC50" s="66">
        <f t="shared" si="43"/>
        <v>0</v>
      </c>
      <c r="AD50" s="67"/>
      <c r="AE50" s="64">
        <f t="shared" si="37"/>
        <v>0</v>
      </c>
      <c r="AF50" s="68"/>
      <c r="AG50" s="69"/>
      <c r="AH50" s="69"/>
      <c r="AI50" s="66"/>
      <c r="AJ50" s="66">
        <f t="shared" si="44"/>
        <v>0</v>
      </c>
      <c r="AK50" s="67"/>
      <c r="AL50" s="55">
        <f t="shared" si="32"/>
        <v>72.19</v>
      </c>
    </row>
    <row r="51" spans="1:38" ht="23.4" customHeight="1" x14ac:dyDescent="0.3">
      <c r="A51" s="35" t="s">
        <v>98</v>
      </c>
      <c r="B51" s="46" t="s">
        <v>52</v>
      </c>
      <c r="C51" s="64"/>
      <c r="D51" s="65"/>
      <c r="E51" s="66"/>
      <c r="F51" s="66">
        <v>90</v>
      </c>
      <c r="G51" s="66"/>
      <c r="H51" s="66">
        <f t="shared" si="38"/>
        <v>90</v>
      </c>
      <c r="I51" s="67">
        <v>90</v>
      </c>
      <c r="J51" s="64">
        <f t="shared" si="34"/>
        <v>0</v>
      </c>
      <c r="K51" s="68"/>
      <c r="L51" s="69"/>
      <c r="M51" s="69"/>
      <c r="N51" s="69"/>
      <c r="O51" s="66">
        <f t="shared" si="39"/>
        <v>0</v>
      </c>
      <c r="P51" s="67"/>
      <c r="Q51" s="64">
        <f t="shared" si="35"/>
        <v>0</v>
      </c>
      <c r="R51" s="70"/>
      <c r="S51" s="69"/>
      <c r="T51" s="69"/>
      <c r="U51" s="66"/>
      <c r="V51" s="66">
        <f t="shared" si="40"/>
        <v>0</v>
      </c>
      <c r="W51" s="71"/>
      <c r="X51" s="64">
        <f t="shared" si="36"/>
        <v>0</v>
      </c>
      <c r="Y51" s="68"/>
      <c r="Z51" s="69"/>
      <c r="AA51" s="69"/>
      <c r="AB51" s="69"/>
      <c r="AC51" s="66">
        <f t="shared" si="43"/>
        <v>0</v>
      </c>
      <c r="AD51" s="67"/>
      <c r="AE51" s="64">
        <f t="shared" si="37"/>
        <v>0</v>
      </c>
      <c r="AF51" s="68"/>
      <c r="AG51" s="69"/>
      <c r="AH51" s="69"/>
      <c r="AI51" s="66"/>
      <c r="AJ51" s="66">
        <f t="shared" si="44"/>
        <v>0</v>
      </c>
      <c r="AK51" s="67"/>
      <c r="AL51" s="55">
        <f t="shared" si="32"/>
        <v>90</v>
      </c>
    </row>
    <row r="52" spans="1:38" ht="24.6" customHeight="1" x14ac:dyDescent="0.3">
      <c r="A52" s="35" t="s">
        <v>99</v>
      </c>
      <c r="B52" s="46" t="s">
        <v>65</v>
      </c>
      <c r="C52" s="64"/>
      <c r="D52" s="65"/>
      <c r="E52" s="66">
        <v>6</v>
      </c>
      <c r="F52" s="66"/>
      <c r="G52" s="66"/>
      <c r="H52" s="66">
        <f t="shared" si="38"/>
        <v>6</v>
      </c>
      <c r="I52" s="67">
        <v>6</v>
      </c>
      <c r="J52" s="64">
        <f t="shared" si="34"/>
        <v>0</v>
      </c>
      <c r="K52" s="68"/>
      <c r="L52" s="69"/>
      <c r="M52" s="69"/>
      <c r="N52" s="69"/>
      <c r="O52" s="66">
        <f t="shared" si="39"/>
        <v>0</v>
      </c>
      <c r="P52" s="67"/>
      <c r="Q52" s="64">
        <f t="shared" si="35"/>
        <v>0</v>
      </c>
      <c r="R52" s="70"/>
      <c r="S52" s="69"/>
      <c r="T52" s="69"/>
      <c r="U52" s="66"/>
      <c r="V52" s="66">
        <f t="shared" si="40"/>
        <v>0</v>
      </c>
      <c r="W52" s="71"/>
      <c r="X52" s="64">
        <f t="shared" si="36"/>
        <v>0</v>
      </c>
      <c r="Y52" s="68"/>
      <c r="Z52" s="69"/>
      <c r="AA52" s="69"/>
      <c r="AB52" s="69"/>
      <c r="AC52" s="66">
        <f t="shared" si="43"/>
        <v>0</v>
      </c>
      <c r="AD52" s="67"/>
      <c r="AE52" s="64">
        <f t="shared" si="37"/>
        <v>0</v>
      </c>
      <c r="AF52" s="68"/>
      <c r="AG52" s="69"/>
      <c r="AH52" s="69"/>
      <c r="AI52" s="66"/>
      <c r="AJ52" s="66">
        <f t="shared" si="44"/>
        <v>0</v>
      </c>
      <c r="AK52" s="67"/>
      <c r="AL52" s="55">
        <f t="shared" si="32"/>
        <v>6</v>
      </c>
    </row>
    <row r="53" spans="1:38" ht="31.2" customHeight="1" x14ac:dyDescent="0.3">
      <c r="A53" s="35" t="s">
        <v>100</v>
      </c>
      <c r="B53" s="46" t="s">
        <v>101</v>
      </c>
      <c r="C53" s="64"/>
      <c r="D53" s="65"/>
      <c r="E53" s="66"/>
      <c r="F53" s="66"/>
      <c r="G53" s="66">
        <v>23</v>
      </c>
      <c r="H53" s="66">
        <f t="shared" si="38"/>
        <v>23</v>
      </c>
      <c r="I53" s="67">
        <v>23</v>
      </c>
      <c r="J53" s="64">
        <f t="shared" si="34"/>
        <v>0</v>
      </c>
      <c r="K53" s="68"/>
      <c r="L53" s="69"/>
      <c r="M53" s="69"/>
      <c r="N53" s="69"/>
      <c r="O53" s="66">
        <f t="shared" si="39"/>
        <v>0</v>
      </c>
      <c r="P53" s="67"/>
      <c r="Q53" s="64">
        <f t="shared" si="35"/>
        <v>0</v>
      </c>
      <c r="R53" s="70"/>
      <c r="S53" s="69"/>
      <c r="T53" s="69"/>
      <c r="U53" s="66"/>
      <c r="V53" s="66">
        <f t="shared" si="40"/>
        <v>0</v>
      </c>
      <c r="W53" s="71"/>
      <c r="X53" s="64">
        <f t="shared" si="36"/>
        <v>0</v>
      </c>
      <c r="Y53" s="68"/>
      <c r="Z53" s="69"/>
      <c r="AA53" s="69"/>
      <c r="AB53" s="69"/>
      <c r="AC53" s="66">
        <f t="shared" si="43"/>
        <v>0</v>
      </c>
      <c r="AD53" s="67"/>
      <c r="AE53" s="64">
        <f t="shared" si="37"/>
        <v>0</v>
      </c>
      <c r="AF53" s="68"/>
      <c r="AG53" s="69"/>
      <c r="AH53" s="69"/>
      <c r="AI53" s="66"/>
      <c r="AJ53" s="66">
        <f t="shared" si="44"/>
        <v>0</v>
      </c>
      <c r="AK53" s="67"/>
      <c r="AL53" s="55">
        <f t="shared" si="32"/>
        <v>23</v>
      </c>
    </row>
    <row r="54" spans="1:38" ht="31.5" customHeight="1" x14ac:dyDescent="0.3">
      <c r="A54" s="72" t="s">
        <v>102</v>
      </c>
      <c r="B54" s="73" t="s">
        <v>67</v>
      </c>
      <c r="C54" s="64"/>
      <c r="D54" s="65"/>
      <c r="E54" s="66"/>
      <c r="F54" s="66"/>
      <c r="G54" s="66"/>
      <c r="H54" s="66">
        <f t="shared" si="38"/>
        <v>0</v>
      </c>
      <c r="I54" s="67">
        <v>0</v>
      </c>
      <c r="J54" s="64">
        <f t="shared" si="34"/>
        <v>0</v>
      </c>
      <c r="K54" s="68"/>
      <c r="L54" s="69"/>
      <c r="M54" s="66">
        <v>148.13</v>
      </c>
      <c r="N54" s="66"/>
      <c r="O54" s="66">
        <f t="shared" si="39"/>
        <v>148.13</v>
      </c>
      <c r="P54" s="67">
        <v>148.13</v>
      </c>
      <c r="Q54" s="64">
        <f t="shared" si="35"/>
        <v>0</v>
      </c>
      <c r="R54" s="70"/>
      <c r="S54" s="69"/>
      <c r="T54" s="69"/>
      <c r="U54" s="66"/>
      <c r="V54" s="66">
        <f t="shared" si="40"/>
        <v>0</v>
      </c>
      <c r="W54" s="71"/>
      <c r="X54" s="64">
        <f t="shared" si="36"/>
        <v>0</v>
      </c>
      <c r="Y54" s="68"/>
      <c r="Z54" s="69"/>
      <c r="AA54" s="66"/>
      <c r="AB54" s="66"/>
      <c r="AC54" s="66">
        <f t="shared" si="43"/>
        <v>0</v>
      </c>
      <c r="AD54" s="67"/>
      <c r="AE54" s="64">
        <f t="shared" si="37"/>
        <v>0</v>
      </c>
      <c r="AF54" s="68"/>
      <c r="AG54" s="69"/>
      <c r="AH54" s="69"/>
      <c r="AI54" s="66"/>
      <c r="AJ54" s="66">
        <f t="shared" si="44"/>
        <v>0</v>
      </c>
      <c r="AK54" s="67"/>
      <c r="AL54" s="55">
        <f t="shared" si="32"/>
        <v>148.13</v>
      </c>
    </row>
    <row r="55" spans="1:38" ht="81" customHeight="1" x14ac:dyDescent="0.3">
      <c r="A55" s="35" t="s">
        <v>103</v>
      </c>
      <c r="B55" s="45" t="s">
        <v>104</v>
      </c>
      <c r="C55" s="74"/>
      <c r="D55" s="75"/>
      <c r="E55" s="76"/>
      <c r="F55" s="76"/>
      <c r="G55" s="66">
        <v>10</v>
      </c>
      <c r="H55" s="66">
        <f t="shared" si="38"/>
        <v>10</v>
      </c>
      <c r="I55" s="67">
        <v>10</v>
      </c>
      <c r="J55" s="64">
        <f t="shared" si="34"/>
        <v>0</v>
      </c>
      <c r="K55" s="68"/>
      <c r="L55" s="69"/>
      <c r="M55" s="69"/>
      <c r="N55" s="66">
        <v>10</v>
      </c>
      <c r="O55" s="66">
        <f t="shared" si="39"/>
        <v>10</v>
      </c>
      <c r="P55" s="67">
        <v>10</v>
      </c>
      <c r="Q55" s="64">
        <f t="shared" si="35"/>
        <v>0</v>
      </c>
      <c r="R55" s="70"/>
      <c r="S55" s="69"/>
      <c r="T55" s="69"/>
      <c r="U55" s="66">
        <v>10</v>
      </c>
      <c r="V55" s="66">
        <f t="shared" si="40"/>
        <v>10</v>
      </c>
      <c r="W55" s="71">
        <v>10</v>
      </c>
      <c r="X55" s="64">
        <f t="shared" si="36"/>
        <v>0</v>
      </c>
      <c r="Y55" s="68"/>
      <c r="Z55" s="69"/>
      <c r="AA55" s="69"/>
      <c r="AB55" s="66"/>
      <c r="AC55" s="66">
        <f t="shared" si="43"/>
        <v>0</v>
      </c>
      <c r="AD55" s="67"/>
      <c r="AE55" s="64">
        <f t="shared" si="37"/>
        <v>0</v>
      </c>
      <c r="AF55" s="68"/>
      <c r="AG55" s="69"/>
      <c r="AH55" s="69"/>
      <c r="AI55" s="66"/>
      <c r="AJ55" s="66">
        <f t="shared" si="44"/>
        <v>0</v>
      </c>
      <c r="AK55" s="67"/>
      <c r="AL55" s="55">
        <f t="shared" si="32"/>
        <v>30</v>
      </c>
    </row>
    <row r="56" spans="1:38" ht="50.25" customHeight="1" x14ac:dyDescent="0.3">
      <c r="A56" s="35" t="s">
        <v>105</v>
      </c>
      <c r="B56" s="46" t="s">
        <v>69</v>
      </c>
      <c r="C56" s="74"/>
      <c r="D56" s="75"/>
      <c r="E56" s="76"/>
      <c r="F56" s="76"/>
      <c r="G56" s="66"/>
      <c r="H56" s="66">
        <f t="shared" si="38"/>
        <v>0</v>
      </c>
      <c r="I56" s="67"/>
      <c r="J56" s="64">
        <f t="shared" si="34"/>
        <v>0</v>
      </c>
      <c r="K56" s="68"/>
      <c r="L56" s="69"/>
      <c r="M56" s="66">
        <v>150</v>
      </c>
      <c r="N56" s="69"/>
      <c r="O56" s="66">
        <f t="shared" si="39"/>
        <v>150</v>
      </c>
      <c r="P56" s="67">
        <v>150</v>
      </c>
      <c r="Q56" s="64">
        <f t="shared" si="35"/>
        <v>0</v>
      </c>
      <c r="R56" s="70"/>
      <c r="S56" s="69"/>
      <c r="T56" s="69"/>
      <c r="U56" s="66"/>
      <c r="V56" s="66">
        <f t="shared" si="40"/>
        <v>0</v>
      </c>
      <c r="W56" s="71"/>
      <c r="X56" s="64">
        <f t="shared" si="36"/>
        <v>0</v>
      </c>
      <c r="Y56" s="68"/>
      <c r="Z56" s="69"/>
      <c r="AA56" s="66"/>
      <c r="AB56" s="69"/>
      <c r="AC56" s="66">
        <f t="shared" si="43"/>
        <v>0</v>
      </c>
      <c r="AD56" s="67"/>
      <c r="AE56" s="64">
        <f t="shared" si="37"/>
        <v>0</v>
      </c>
      <c r="AF56" s="68"/>
      <c r="AG56" s="69"/>
      <c r="AH56" s="69"/>
      <c r="AI56" s="66"/>
      <c r="AJ56" s="66">
        <f t="shared" si="44"/>
        <v>0</v>
      </c>
      <c r="AK56" s="67"/>
      <c r="AL56" s="55">
        <f t="shared" si="32"/>
        <v>150</v>
      </c>
    </row>
    <row r="57" spans="1:38" ht="40.5" customHeight="1" x14ac:dyDescent="0.3">
      <c r="A57" s="35" t="s">
        <v>106</v>
      </c>
      <c r="B57" s="77" t="s">
        <v>71</v>
      </c>
      <c r="C57" s="74"/>
      <c r="D57" s="75"/>
      <c r="E57" s="76"/>
      <c r="F57" s="76"/>
      <c r="G57" s="66"/>
      <c r="H57" s="66">
        <f t="shared" si="38"/>
        <v>0</v>
      </c>
      <c r="I57" s="67"/>
      <c r="J57" s="64">
        <f t="shared" si="34"/>
        <v>0</v>
      </c>
      <c r="K57" s="68"/>
      <c r="L57" s="69"/>
      <c r="M57" s="69"/>
      <c r="N57" s="66">
        <v>148.30000000000001</v>
      </c>
      <c r="O57" s="66">
        <f t="shared" si="39"/>
        <v>148.30000000000001</v>
      </c>
      <c r="P57" s="67">
        <v>148.30000000000001</v>
      </c>
      <c r="Q57" s="64">
        <f t="shared" si="35"/>
        <v>0</v>
      </c>
      <c r="R57" s="70"/>
      <c r="S57" s="69"/>
      <c r="T57" s="66"/>
      <c r="U57" s="66"/>
      <c r="V57" s="66">
        <f t="shared" si="40"/>
        <v>0</v>
      </c>
      <c r="W57" s="71"/>
      <c r="X57" s="64">
        <f t="shared" si="36"/>
        <v>0</v>
      </c>
      <c r="Y57" s="68"/>
      <c r="Z57" s="69"/>
      <c r="AA57" s="69"/>
      <c r="AB57" s="66"/>
      <c r="AC57" s="66">
        <f t="shared" si="43"/>
        <v>0</v>
      </c>
      <c r="AD57" s="67"/>
      <c r="AE57" s="64">
        <f t="shared" si="37"/>
        <v>0</v>
      </c>
      <c r="AF57" s="68"/>
      <c r="AG57" s="69"/>
      <c r="AH57" s="66"/>
      <c r="AI57" s="66"/>
      <c r="AJ57" s="66">
        <f t="shared" si="44"/>
        <v>0</v>
      </c>
      <c r="AK57" s="67"/>
      <c r="AL57" s="55">
        <f t="shared" si="32"/>
        <v>148.30000000000001</v>
      </c>
    </row>
    <row r="58" spans="1:38" ht="19.5" customHeight="1" x14ac:dyDescent="0.3">
      <c r="A58" s="35" t="s">
        <v>107</v>
      </c>
      <c r="B58" s="47" t="s">
        <v>55</v>
      </c>
      <c r="C58" s="64"/>
      <c r="D58" s="65"/>
      <c r="E58" s="66">
        <v>95</v>
      </c>
      <c r="F58" s="66"/>
      <c r="G58" s="66"/>
      <c r="H58" s="66">
        <f t="shared" si="38"/>
        <v>95</v>
      </c>
      <c r="I58" s="67">
        <v>95</v>
      </c>
      <c r="J58" s="64">
        <f t="shared" si="34"/>
        <v>0</v>
      </c>
      <c r="K58" s="68"/>
      <c r="L58" s="69"/>
      <c r="M58" s="69"/>
      <c r="N58" s="69"/>
      <c r="O58" s="66">
        <f t="shared" si="39"/>
        <v>0</v>
      </c>
      <c r="P58" s="67"/>
      <c r="Q58" s="64">
        <f t="shared" si="35"/>
        <v>0</v>
      </c>
      <c r="R58" s="70"/>
      <c r="S58" s="69"/>
      <c r="T58" s="69"/>
      <c r="U58" s="66"/>
      <c r="V58" s="66">
        <f t="shared" si="40"/>
        <v>0</v>
      </c>
      <c r="W58" s="71"/>
      <c r="X58" s="64">
        <f t="shared" si="36"/>
        <v>0</v>
      </c>
      <c r="Y58" s="68"/>
      <c r="Z58" s="69"/>
      <c r="AA58" s="69"/>
      <c r="AB58" s="69"/>
      <c r="AC58" s="66">
        <f t="shared" si="43"/>
        <v>0</v>
      </c>
      <c r="AD58" s="67"/>
      <c r="AE58" s="64">
        <f t="shared" si="37"/>
        <v>0</v>
      </c>
      <c r="AF58" s="68"/>
      <c r="AG58" s="69"/>
      <c r="AH58" s="69"/>
      <c r="AI58" s="66"/>
      <c r="AJ58" s="66">
        <f t="shared" si="44"/>
        <v>0</v>
      </c>
      <c r="AK58" s="67"/>
      <c r="AL58" s="55">
        <f t="shared" si="32"/>
        <v>95</v>
      </c>
    </row>
    <row r="59" spans="1:38" ht="22.5" customHeight="1" x14ac:dyDescent="0.3">
      <c r="A59" s="35" t="s">
        <v>108</v>
      </c>
      <c r="B59" s="44" t="str">
        <f>[2]vandens!B26</f>
        <v>Raguviškių vandens gerinimo įrenginiai</v>
      </c>
      <c r="C59" s="64">
        <f>[2]vandens!C26</f>
        <v>0</v>
      </c>
      <c r="D59" s="65">
        <f>[2]vandens!D26</f>
        <v>0</v>
      </c>
      <c r="E59" s="66">
        <f>[2]vandens!E26</f>
        <v>0</v>
      </c>
      <c r="F59" s="66">
        <f>[2]vandens!F26</f>
        <v>0</v>
      </c>
      <c r="G59" s="66">
        <v>0</v>
      </c>
      <c r="H59" s="66">
        <f t="shared" si="38"/>
        <v>0</v>
      </c>
      <c r="I59" s="67"/>
      <c r="J59" s="64">
        <f t="shared" si="34"/>
        <v>0</v>
      </c>
      <c r="K59" s="65">
        <f>[2]vandens!K26</f>
        <v>0</v>
      </c>
      <c r="L59" s="66">
        <f>[2]vandens!L26</f>
        <v>0</v>
      </c>
      <c r="M59" s="66">
        <f>[2]vandens!M26</f>
        <v>0</v>
      </c>
      <c r="N59" s="66">
        <v>290</v>
      </c>
      <c r="O59" s="66">
        <f t="shared" si="39"/>
        <v>290</v>
      </c>
      <c r="P59" s="67">
        <v>290</v>
      </c>
      <c r="Q59" s="64">
        <f t="shared" si="35"/>
        <v>0</v>
      </c>
      <c r="R59" s="78">
        <f>[2]vandens!R26</f>
        <v>0</v>
      </c>
      <c r="S59" s="66">
        <f>[2]vandens!S26</f>
        <v>0</v>
      </c>
      <c r="T59" s="66">
        <f>[2]vandens!T26</f>
        <v>0</v>
      </c>
      <c r="U59" s="66">
        <f>[2]vandens!U26</f>
        <v>0</v>
      </c>
      <c r="V59" s="66">
        <f>[2]vandens!V26</f>
        <v>0</v>
      </c>
      <c r="W59" s="71">
        <f>[2]vandens!W26</f>
        <v>0</v>
      </c>
      <c r="X59" s="64">
        <f t="shared" si="36"/>
        <v>0</v>
      </c>
      <c r="Y59" s="65"/>
      <c r="Z59" s="66"/>
      <c r="AA59" s="66"/>
      <c r="AB59" s="66"/>
      <c r="AC59" s="66">
        <f t="shared" si="43"/>
        <v>0</v>
      </c>
      <c r="AD59" s="67"/>
      <c r="AE59" s="64">
        <f t="shared" si="37"/>
        <v>0</v>
      </c>
      <c r="AF59" s="65" t="e">
        <f>[2]vandens!AF26</f>
        <v>#REF!</v>
      </c>
      <c r="AG59" s="66" t="e">
        <f>[2]vandens!AG26</f>
        <v>#REF!</v>
      </c>
      <c r="AH59" s="66" t="e">
        <f>[2]vandens!AH26</f>
        <v>#REF!</v>
      </c>
      <c r="AI59" s="66" t="e">
        <f>[2]vandens!AI26</f>
        <v>#REF!</v>
      </c>
      <c r="AJ59" s="66" t="e">
        <f>[2]vandens!AJ26</f>
        <v>#REF!</v>
      </c>
      <c r="AK59" s="67" t="e">
        <f>[2]vandens!AK26</f>
        <v>#REF!</v>
      </c>
      <c r="AL59" s="55" t="e">
        <f t="shared" si="32"/>
        <v>#REF!</v>
      </c>
    </row>
    <row r="60" spans="1:38" ht="22.5" customHeight="1" x14ac:dyDescent="0.3">
      <c r="A60" s="35" t="s">
        <v>109</v>
      </c>
      <c r="B60" s="44" t="str">
        <f>[2]vandens!B27</f>
        <v>Leliūnų vandens gerinimo įrenginiai</v>
      </c>
      <c r="C60" s="64">
        <f>[2]vandens!C27</f>
        <v>0</v>
      </c>
      <c r="D60" s="65">
        <f>[2]vandens!D27</f>
        <v>0</v>
      </c>
      <c r="E60" s="66">
        <f>[2]vandens!E27</f>
        <v>0</v>
      </c>
      <c r="F60" s="66">
        <f>[2]vandens!F27</f>
        <v>0</v>
      </c>
      <c r="G60" s="66">
        <v>0</v>
      </c>
      <c r="H60" s="66">
        <f t="shared" si="38"/>
        <v>0</v>
      </c>
      <c r="I60" s="67"/>
      <c r="J60" s="64">
        <f t="shared" si="34"/>
        <v>0</v>
      </c>
      <c r="K60" s="65">
        <f>[2]vandens!K27</f>
        <v>0</v>
      </c>
      <c r="L60" s="66">
        <f>[2]vandens!L27</f>
        <v>0</v>
      </c>
      <c r="M60" s="66">
        <f>[2]vandens!M27</f>
        <v>0</v>
      </c>
      <c r="N60" s="66">
        <v>285.60000000000002</v>
      </c>
      <c r="O60" s="66">
        <f t="shared" si="39"/>
        <v>285.60000000000002</v>
      </c>
      <c r="P60" s="67">
        <v>285.60000000000002</v>
      </c>
      <c r="Q60" s="64">
        <f t="shared" si="35"/>
        <v>0</v>
      </c>
      <c r="R60" s="78">
        <f>[2]vandens!R27</f>
        <v>0</v>
      </c>
      <c r="S60" s="66">
        <f>[2]vandens!S27</f>
        <v>0</v>
      </c>
      <c r="T60" s="66">
        <f>[2]vandens!T27</f>
        <v>0</v>
      </c>
      <c r="U60" s="66">
        <f>[2]vandens!U27</f>
        <v>0</v>
      </c>
      <c r="V60" s="66">
        <f>[2]vandens!V27</f>
        <v>0</v>
      </c>
      <c r="W60" s="71">
        <f>[2]vandens!W27</f>
        <v>0</v>
      </c>
      <c r="X60" s="64">
        <f t="shared" si="36"/>
        <v>0</v>
      </c>
      <c r="Y60" s="65"/>
      <c r="Z60" s="66"/>
      <c r="AA60" s="66"/>
      <c r="AB60" s="66"/>
      <c r="AC60" s="66">
        <f t="shared" si="43"/>
        <v>0</v>
      </c>
      <c r="AD60" s="67"/>
      <c r="AE60" s="64">
        <f t="shared" si="37"/>
        <v>0</v>
      </c>
      <c r="AF60" s="65" t="e">
        <f>[2]vandens!AF27</f>
        <v>#REF!</v>
      </c>
      <c r="AG60" s="66" t="e">
        <f>[2]vandens!AG27</f>
        <v>#REF!</v>
      </c>
      <c r="AH60" s="66" t="e">
        <f>[2]vandens!AH27</f>
        <v>#REF!</v>
      </c>
      <c r="AI60" s="66" t="e">
        <f>[2]vandens!AI27</f>
        <v>#REF!</v>
      </c>
      <c r="AJ60" s="66" t="e">
        <f>[2]vandens!AJ27</f>
        <v>#REF!</v>
      </c>
      <c r="AK60" s="67" t="e">
        <f>[2]vandens!AK27</f>
        <v>#REF!</v>
      </c>
      <c r="AL60" s="55" t="e">
        <f t="shared" si="32"/>
        <v>#REF!</v>
      </c>
    </row>
    <row r="61" spans="1:38" ht="22.5" customHeight="1" x14ac:dyDescent="0.3">
      <c r="A61" s="35" t="s">
        <v>110</v>
      </c>
      <c r="B61" s="44" t="str">
        <f>[2]vandens!B28</f>
        <v>Juodupėnų vandens gerinimo įrenginiai</v>
      </c>
      <c r="C61" s="64">
        <f>[2]vandens!C28</f>
        <v>0</v>
      </c>
      <c r="D61" s="65">
        <f>[2]vandens!D28</f>
        <v>0</v>
      </c>
      <c r="E61" s="66">
        <f>[2]vandens!E28</f>
        <v>0</v>
      </c>
      <c r="F61" s="66">
        <f>[2]vandens!F28</f>
        <v>0</v>
      </c>
      <c r="G61" s="66">
        <f>[2]vandens!G28</f>
        <v>0</v>
      </c>
      <c r="H61" s="66">
        <f t="shared" si="38"/>
        <v>0</v>
      </c>
      <c r="I61" s="67"/>
      <c r="J61" s="64">
        <f t="shared" si="34"/>
        <v>0</v>
      </c>
      <c r="K61" s="65">
        <f>[2]vandens!K28</f>
        <v>0</v>
      </c>
      <c r="L61" s="66">
        <f>[2]vandens!L28</f>
        <v>0</v>
      </c>
      <c r="M61" s="66">
        <v>0</v>
      </c>
      <c r="N61" s="66">
        <f>[2]vandens!N28</f>
        <v>0</v>
      </c>
      <c r="O61" s="66">
        <f t="shared" si="39"/>
        <v>0</v>
      </c>
      <c r="P61" s="67"/>
      <c r="Q61" s="64">
        <f t="shared" si="35"/>
        <v>0</v>
      </c>
      <c r="R61" s="78">
        <f>[2]vandens!R28</f>
        <v>0</v>
      </c>
      <c r="S61" s="66">
        <f>[2]vandens!S28</f>
        <v>0</v>
      </c>
      <c r="T61" s="66">
        <v>290</v>
      </c>
      <c r="U61" s="66">
        <f>[2]vandens!U28</f>
        <v>0</v>
      </c>
      <c r="V61" s="66">
        <f>SUM(R61:U61)</f>
        <v>290</v>
      </c>
      <c r="W61" s="71">
        <v>290</v>
      </c>
      <c r="X61" s="64">
        <f t="shared" si="36"/>
        <v>0</v>
      </c>
      <c r="Y61" s="65"/>
      <c r="Z61" s="66"/>
      <c r="AA61" s="66"/>
      <c r="AB61" s="66"/>
      <c r="AC61" s="66">
        <f t="shared" si="43"/>
        <v>0</v>
      </c>
      <c r="AD61" s="67"/>
      <c r="AE61" s="64">
        <f t="shared" si="37"/>
        <v>0</v>
      </c>
      <c r="AF61" s="65" t="e">
        <f>[2]vandens!AF28</f>
        <v>#REF!</v>
      </c>
      <c r="AG61" s="66" t="e">
        <f>[2]vandens!AG28</f>
        <v>#REF!</v>
      </c>
      <c r="AH61" s="66" t="e">
        <f>[2]vandens!AH28</f>
        <v>#REF!</v>
      </c>
      <c r="AI61" s="66" t="e">
        <f>[2]vandens!AI28</f>
        <v>#REF!</v>
      </c>
      <c r="AJ61" s="66" t="e">
        <f>[2]vandens!AJ28</f>
        <v>#REF!</v>
      </c>
      <c r="AK61" s="67" t="e">
        <f>[2]vandens!AK28</f>
        <v>#REF!</v>
      </c>
      <c r="AL61" s="55" t="e">
        <f t="shared" si="32"/>
        <v>#REF!</v>
      </c>
    </row>
    <row r="62" spans="1:38" ht="22.5" customHeight="1" x14ac:dyDescent="0.3">
      <c r="A62" s="35" t="s">
        <v>111</v>
      </c>
      <c r="B62" s="44" t="str">
        <f>[2]vandens!B29</f>
        <v>Laukžemės vandens gerinimo įrenginiai</v>
      </c>
      <c r="C62" s="64">
        <f>[2]vandens!C29</f>
        <v>0</v>
      </c>
      <c r="D62" s="65">
        <f>[2]vandens!D29</f>
        <v>0</v>
      </c>
      <c r="E62" s="66">
        <f>[2]vandens!E29</f>
        <v>0</v>
      </c>
      <c r="F62" s="66">
        <f>[2]vandens!F29</f>
        <v>0</v>
      </c>
      <c r="G62" s="66">
        <f>[2]vandens!G29</f>
        <v>0</v>
      </c>
      <c r="H62" s="66">
        <f t="shared" si="38"/>
        <v>0</v>
      </c>
      <c r="I62" s="67"/>
      <c r="J62" s="64">
        <f t="shared" si="34"/>
        <v>0</v>
      </c>
      <c r="K62" s="65">
        <f>[2]vandens!K29</f>
        <v>0</v>
      </c>
      <c r="L62" s="66">
        <f>[2]vandens!L29</f>
        <v>0</v>
      </c>
      <c r="M62" s="66">
        <f>[2]vandens!M29</f>
        <v>0</v>
      </c>
      <c r="N62" s="66">
        <f>[2]vandens!N29</f>
        <v>0</v>
      </c>
      <c r="O62" s="66">
        <f t="shared" si="39"/>
        <v>0</v>
      </c>
      <c r="P62" s="67"/>
      <c r="Q62" s="64">
        <f t="shared" si="35"/>
        <v>0</v>
      </c>
      <c r="R62" s="78">
        <f>[2]vandens!R29</f>
        <v>0</v>
      </c>
      <c r="S62" s="66">
        <f>[2]vandens!S29</f>
        <v>0</v>
      </c>
      <c r="T62" s="66">
        <f>[2]vandens!T29</f>
        <v>295.89999999999998</v>
      </c>
      <c r="U62" s="66">
        <f>[2]vandens!U29</f>
        <v>0</v>
      </c>
      <c r="V62" s="66">
        <f>[2]vandens!V29</f>
        <v>295.89999999999998</v>
      </c>
      <c r="W62" s="71">
        <f>[2]vandens!W29</f>
        <v>295.89999999999998</v>
      </c>
      <c r="X62" s="64">
        <f t="shared" si="36"/>
        <v>0</v>
      </c>
      <c r="Y62" s="65" t="e">
        <f>[2]vandens!Y29</f>
        <v>#REF!</v>
      </c>
      <c r="Z62" s="66" t="e">
        <f>[2]vandens!Z29</f>
        <v>#REF!</v>
      </c>
      <c r="AA62" s="66" t="e">
        <f>[2]vandens!AA29</f>
        <v>#REF!</v>
      </c>
      <c r="AB62" s="66" t="e">
        <f>[2]vandens!AB29</f>
        <v>#REF!</v>
      </c>
      <c r="AC62" s="66" t="e">
        <f t="shared" si="43"/>
        <v>#REF!</v>
      </c>
      <c r="AD62" s="67"/>
      <c r="AE62" s="64" t="e">
        <f t="shared" si="37"/>
        <v>#REF!</v>
      </c>
      <c r="AF62" s="65" t="e">
        <f>[2]vandens!AF29</f>
        <v>#REF!</v>
      </c>
      <c r="AG62" s="66" t="e">
        <f>[2]vandens!AG29</f>
        <v>#REF!</v>
      </c>
      <c r="AH62" s="66" t="e">
        <f>[2]vandens!AH29</f>
        <v>#REF!</v>
      </c>
      <c r="AI62" s="66" t="e">
        <f>[2]vandens!AI29</f>
        <v>#REF!</v>
      </c>
      <c r="AJ62" s="66" t="e">
        <f>[2]vandens!AJ29</f>
        <v>#REF!</v>
      </c>
      <c r="AK62" s="67" t="e">
        <f>[2]vandens!AK29</f>
        <v>#REF!</v>
      </c>
      <c r="AL62" s="55" t="e">
        <f t="shared" si="32"/>
        <v>#REF!</v>
      </c>
    </row>
    <row r="63" spans="1:38" ht="22.5" customHeight="1" x14ac:dyDescent="0.3">
      <c r="A63" s="35" t="s">
        <v>112</v>
      </c>
      <c r="B63" s="44" t="s">
        <v>40</v>
      </c>
      <c r="C63" s="64">
        <v>79.28</v>
      </c>
      <c r="D63" s="65"/>
      <c r="E63" s="65">
        <v>37.799999999999997</v>
      </c>
      <c r="F63" s="65"/>
      <c r="G63" s="65"/>
      <c r="H63" s="66">
        <f>SUM(D63:G63)</f>
        <v>37.799999999999997</v>
      </c>
      <c r="I63" s="67">
        <v>117.08</v>
      </c>
      <c r="J63" s="64">
        <f>C63+H63-I63</f>
        <v>0</v>
      </c>
      <c r="K63" s="65"/>
      <c r="L63" s="65"/>
      <c r="M63" s="65"/>
      <c r="N63" s="65"/>
      <c r="O63" s="66">
        <f t="shared" ref="O63:O64" si="45">SUM(K63:N63)</f>
        <v>0</v>
      </c>
      <c r="P63" s="67"/>
      <c r="Q63" s="64">
        <f t="shared" si="35"/>
        <v>0</v>
      </c>
      <c r="R63" s="78"/>
      <c r="S63" s="65"/>
      <c r="T63" s="65"/>
      <c r="U63" s="65"/>
      <c r="V63" s="66">
        <f t="shared" ref="V63:V69" si="46">SUM(R63:U63)</f>
        <v>0</v>
      </c>
      <c r="W63" s="71"/>
      <c r="X63" s="64">
        <f t="shared" si="36"/>
        <v>0</v>
      </c>
      <c r="Y63" s="65"/>
      <c r="Z63" s="65"/>
      <c r="AA63" s="65"/>
      <c r="AB63" s="65"/>
      <c r="AC63" s="66">
        <f t="shared" si="43"/>
        <v>0</v>
      </c>
      <c r="AD63" s="67"/>
      <c r="AE63" s="64">
        <f t="shared" si="37"/>
        <v>0</v>
      </c>
      <c r="AF63" s="65"/>
      <c r="AG63" s="65"/>
      <c r="AH63" s="65"/>
      <c r="AI63" s="65"/>
      <c r="AJ63" s="66">
        <f t="shared" ref="AJ63:AJ69" si="47">SUM(AF63:AI63)</f>
        <v>0</v>
      </c>
      <c r="AK63" s="67"/>
      <c r="AL63" s="55">
        <f>H63+O63+V63+AC63+AJ63</f>
        <v>37.799999999999997</v>
      </c>
    </row>
    <row r="64" spans="1:38" ht="32.25" customHeight="1" x14ac:dyDescent="0.3">
      <c r="A64" s="35" t="s">
        <v>113</v>
      </c>
      <c r="B64" s="45" t="s">
        <v>114</v>
      </c>
      <c r="C64" s="64"/>
      <c r="D64" s="65"/>
      <c r="E64" s="65"/>
      <c r="F64" s="65">
        <v>13.5</v>
      </c>
      <c r="G64" s="65"/>
      <c r="H64" s="66">
        <f>SUM(D64:G64)</f>
        <v>13.5</v>
      </c>
      <c r="I64" s="67">
        <v>13.5</v>
      </c>
      <c r="J64" s="64">
        <f>C64+H64-I64</f>
        <v>0</v>
      </c>
      <c r="K64" s="65"/>
      <c r="L64" s="65"/>
      <c r="M64" s="65"/>
      <c r="N64" s="65"/>
      <c r="O64" s="66">
        <f t="shared" si="45"/>
        <v>0</v>
      </c>
      <c r="P64" s="67"/>
      <c r="Q64" s="64">
        <f t="shared" si="35"/>
        <v>0</v>
      </c>
      <c r="R64" s="78"/>
      <c r="S64" s="65"/>
      <c r="T64" s="65"/>
      <c r="U64" s="65"/>
      <c r="V64" s="66">
        <f t="shared" si="46"/>
        <v>0</v>
      </c>
      <c r="W64" s="71"/>
      <c r="X64" s="64">
        <f t="shared" si="36"/>
        <v>0</v>
      </c>
      <c r="Y64" s="65"/>
      <c r="Z64" s="65"/>
      <c r="AA64" s="65"/>
      <c r="AB64" s="65"/>
      <c r="AC64" s="66">
        <f t="shared" si="43"/>
        <v>0</v>
      </c>
      <c r="AD64" s="67"/>
      <c r="AE64" s="64">
        <f t="shared" si="37"/>
        <v>0</v>
      </c>
      <c r="AF64" s="65"/>
      <c r="AG64" s="65"/>
      <c r="AH64" s="65"/>
      <c r="AI64" s="65"/>
      <c r="AJ64" s="66">
        <f t="shared" si="47"/>
        <v>0</v>
      </c>
      <c r="AK64" s="67"/>
      <c r="AL64" s="55">
        <f>H64+O64+V64+AC64+AJ64</f>
        <v>13.5</v>
      </c>
    </row>
    <row r="65" spans="1:38" ht="32.25" customHeight="1" x14ac:dyDescent="0.3">
      <c r="A65" s="35" t="s">
        <v>115</v>
      </c>
      <c r="B65" s="45" t="s">
        <v>116</v>
      </c>
      <c r="C65" s="64"/>
      <c r="D65" s="65"/>
      <c r="E65" s="65"/>
      <c r="F65" s="65"/>
      <c r="G65" s="65"/>
      <c r="H65" s="66">
        <f>SUM(D65:G65)</f>
        <v>0</v>
      </c>
      <c r="I65" s="67"/>
      <c r="J65" s="64">
        <f>C65+H65-I65</f>
        <v>0</v>
      </c>
      <c r="K65" s="65"/>
      <c r="L65" s="65"/>
      <c r="M65" s="65"/>
      <c r="N65" s="65"/>
      <c r="O65" s="66">
        <f t="shared" ref="O65" si="48">SUM(K65:N65)</f>
        <v>0</v>
      </c>
      <c r="P65" s="67"/>
      <c r="Q65" s="64">
        <f t="shared" si="35"/>
        <v>0</v>
      </c>
      <c r="R65" s="78"/>
      <c r="S65" s="65"/>
      <c r="T65" s="65"/>
      <c r="U65" s="65"/>
      <c r="V65" s="66">
        <f t="shared" si="46"/>
        <v>0</v>
      </c>
      <c r="W65" s="71"/>
      <c r="X65" s="64">
        <f t="shared" si="36"/>
        <v>0</v>
      </c>
      <c r="Y65" s="65"/>
      <c r="Z65" s="65"/>
      <c r="AA65" s="65"/>
      <c r="AB65" s="65"/>
      <c r="AC65" s="66">
        <f t="shared" si="43"/>
        <v>0</v>
      </c>
      <c r="AD65" s="67"/>
      <c r="AE65" s="64">
        <f t="shared" si="37"/>
        <v>0</v>
      </c>
      <c r="AF65" s="65"/>
      <c r="AG65" s="65"/>
      <c r="AH65" s="65">
        <v>50</v>
      </c>
      <c r="AI65" s="65"/>
      <c r="AJ65" s="66">
        <f t="shared" si="47"/>
        <v>50</v>
      </c>
      <c r="AK65" s="67">
        <v>50</v>
      </c>
      <c r="AL65" s="55">
        <f>H65+O65+V65+AC65+AJ65</f>
        <v>50</v>
      </c>
    </row>
    <row r="66" spans="1:38" ht="23.25" customHeight="1" x14ac:dyDescent="0.3">
      <c r="A66" s="35" t="s">
        <v>117</v>
      </c>
      <c r="B66" s="45" t="s">
        <v>118</v>
      </c>
      <c r="C66" s="64"/>
      <c r="D66" s="65"/>
      <c r="E66" s="65"/>
      <c r="F66" s="65"/>
      <c r="G66" s="65"/>
      <c r="H66" s="66">
        <f t="shared" ref="H66:H68" si="49">SUM(D66:G66)</f>
        <v>0</v>
      </c>
      <c r="I66" s="67"/>
      <c r="J66" s="64">
        <f t="shared" ref="J66:J69" si="50">C66+H66-I66</f>
        <v>0</v>
      </c>
      <c r="K66" s="65"/>
      <c r="L66" s="65"/>
      <c r="M66" s="65"/>
      <c r="N66" s="65"/>
      <c r="O66" s="66">
        <f t="shared" ref="O66:O69" si="51">SUM(K66:N66)</f>
        <v>0</v>
      </c>
      <c r="P66" s="67"/>
      <c r="Q66" s="64">
        <f t="shared" si="35"/>
        <v>0</v>
      </c>
      <c r="R66" s="78"/>
      <c r="S66" s="65"/>
      <c r="T66" s="65"/>
      <c r="U66" s="65"/>
      <c r="V66" s="66">
        <f t="shared" si="46"/>
        <v>0</v>
      </c>
      <c r="W66" s="71"/>
      <c r="X66" s="64">
        <f t="shared" si="36"/>
        <v>0</v>
      </c>
      <c r="Y66" s="65"/>
      <c r="Z66" s="65"/>
      <c r="AA66" s="65"/>
      <c r="AB66" s="65">
        <v>53.76</v>
      </c>
      <c r="AC66" s="66">
        <f t="shared" si="43"/>
        <v>53.76</v>
      </c>
      <c r="AD66" s="67">
        <v>53.76</v>
      </c>
      <c r="AE66" s="64">
        <f t="shared" si="37"/>
        <v>0</v>
      </c>
      <c r="AF66" s="65"/>
      <c r="AG66" s="65"/>
      <c r="AH66" s="65"/>
      <c r="AI66" s="65"/>
      <c r="AJ66" s="66">
        <f t="shared" si="47"/>
        <v>0</v>
      </c>
      <c r="AK66" s="67"/>
      <c r="AL66" s="55">
        <f t="shared" ref="AL66:AL69" si="52">H66+O66+V66+AC66+AJ66</f>
        <v>53.76</v>
      </c>
    </row>
    <row r="67" spans="1:38" ht="23.25" customHeight="1" x14ac:dyDescent="0.3">
      <c r="A67" s="35" t="s">
        <v>119</v>
      </c>
      <c r="B67" s="45" t="s">
        <v>120</v>
      </c>
      <c r="C67" s="64"/>
      <c r="D67" s="65"/>
      <c r="E67" s="65"/>
      <c r="F67" s="65"/>
      <c r="G67" s="65"/>
      <c r="H67" s="66">
        <f t="shared" si="49"/>
        <v>0</v>
      </c>
      <c r="I67" s="67"/>
      <c r="J67" s="64">
        <f t="shared" si="50"/>
        <v>0</v>
      </c>
      <c r="K67" s="65"/>
      <c r="L67" s="65"/>
      <c r="M67" s="65"/>
      <c r="N67" s="65"/>
      <c r="O67" s="66">
        <f t="shared" si="51"/>
        <v>0</v>
      </c>
      <c r="P67" s="67"/>
      <c r="Q67" s="64">
        <f t="shared" si="35"/>
        <v>0</v>
      </c>
      <c r="R67" s="78"/>
      <c r="S67" s="65"/>
      <c r="T67" s="65"/>
      <c r="U67" s="65"/>
      <c r="V67" s="66">
        <f t="shared" si="46"/>
        <v>0</v>
      </c>
      <c r="W67" s="71"/>
      <c r="X67" s="64">
        <f t="shared" si="36"/>
        <v>0</v>
      </c>
      <c r="Y67" s="65"/>
      <c r="Z67" s="65"/>
      <c r="AA67" s="65"/>
      <c r="AB67" s="65">
        <v>51.2</v>
      </c>
      <c r="AC67" s="66">
        <f t="shared" si="43"/>
        <v>51.2</v>
      </c>
      <c r="AD67" s="67">
        <v>51.2</v>
      </c>
      <c r="AE67" s="64">
        <f t="shared" si="37"/>
        <v>0</v>
      </c>
      <c r="AF67" s="65"/>
      <c r="AG67" s="65"/>
      <c r="AH67" s="65"/>
      <c r="AI67" s="65"/>
      <c r="AJ67" s="66">
        <f t="shared" si="47"/>
        <v>0</v>
      </c>
      <c r="AK67" s="67"/>
      <c r="AL67" s="55">
        <f t="shared" si="52"/>
        <v>51.2</v>
      </c>
    </row>
    <row r="68" spans="1:38" ht="23.25" customHeight="1" x14ac:dyDescent="0.3">
      <c r="A68" s="35" t="s">
        <v>121</v>
      </c>
      <c r="B68" s="45" t="s">
        <v>122</v>
      </c>
      <c r="C68" s="64"/>
      <c r="D68" s="65"/>
      <c r="E68" s="65"/>
      <c r="F68" s="65"/>
      <c r="G68" s="65"/>
      <c r="H68" s="66">
        <f t="shared" si="49"/>
        <v>0</v>
      </c>
      <c r="I68" s="67"/>
      <c r="J68" s="64">
        <f t="shared" si="50"/>
        <v>0</v>
      </c>
      <c r="K68" s="65"/>
      <c r="L68" s="65"/>
      <c r="M68" s="65"/>
      <c r="N68" s="65"/>
      <c r="O68" s="66">
        <f t="shared" si="51"/>
        <v>0</v>
      </c>
      <c r="P68" s="67"/>
      <c r="Q68" s="64">
        <f t="shared" si="35"/>
        <v>0</v>
      </c>
      <c r="R68" s="78"/>
      <c r="S68" s="65"/>
      <c r="T68" s="65"/>
      <c r="U68" s="65"/>
      <c r="V68" s="66">
        <f t="shared" si="46"/>
        <v>0</v>
      </c>
      <c r="W68" s="71"/>
      <c r="X68" s="64">
        <f t="shared" si="36"/>
        <v>0</v>
      </c>
      <c r="Y68" s="65"/>
      <c r="Z68" s="65"/>
      <c r="AA68" s="65"/>
      <c r="AB68" s="65"/>
      <c r="AC68" s="66">
        <f t="shared" si="43"/>
        <v>0</v>
      </c>
      <c r="AD68" s="67"/>
      <c r="AE68" s="64">
        <f t="shared" si="37"/>
        <v>0</v>
      </c>
      <c r="AF68" s="65"/>
      <c r="AG68" s="65"/>
      <c r="AH68" s="65"/>
      <c r="AI68" s="65">
        <v>11.52</v>
      </c>
      <c r="AJ68" s="66">
        <f t="shared" si="47"/>
        <v>11.52</v>
      </c>
      <c r="AK68" s="67">
        <v>11.52</v>
      </c>
      <c r="AL68" s="55">
        <f t="shared" si="52"/>
        <v>11.52</v>
      </c>
    </row>
    <row r="69" spans="1:38" ht="23.25" customHeight="1" x14ac:dyDescent="0.3">
      <c r="A69" s="35" t="s">
        <v>123</v>
      </c>
      <c r="B69" s="45" t="s">
        <v>124</v>
      </c>
      <c r="C69" s="64"/>
      <c r="D69" s="65"/>
      <c r="E69" s="65"/>
      <c r="F69" s="65"/>
      <c r="G69" s="65"/>
      <c r="H69" s="66">
        <f t="shared" ref="H69" si="53">SUM(D69:G69)</f>
        <v>0</v>
      </c>
      <c r="I69" s="67"/>
      <c r="J69" s="64">
        <f t="shared" si="50"/>
        <v>0</v>
      </c>
      <c r="K69" s="65"/>
      <c r="L69" s="65"/>
      <c r="M69" s="65"/>
      <c r="N69" s="65"/>
      <c r="O69" s="66">
        <f t="shared" si="51"/>
        <v>0</v>
      </c>
      <c r="P69" s="67"/>
      <c r="Q69" s="64">
        <f t="shared" si="35"/>
        <v>0</v>
      </c>
      <c r="R69" s="78"/>
      <c r="S69" s="65"/>
      <c r="T69" s="65"/>
      <c r="U69" s="65"/>
      <c r="V69" s="66">
        <f t="shared" si="46"/>
        <v>0</v>
      </c>
      <c r="W69" s="71"/>
      <c r="X69" s="64">
        <f t="shared" si="36"/>
        <v>0</v>
      </c>
      <c r="Y69" s="65"/>
      <c r="Z69" s="65"/>
      <c r="AA69" s="65"/>
      <c r="AB69" s="65"/>
      <c r="AC69" s="66">
        <f t="shared" si="43"/>
        <v>0</v>
      </c>
      <c r="AD69" s="67"/>
      <c r="AE69" s="64">
        <f t="shared" si="37"/>
        <v>0</v>
      </c>
      <c r="AF69" s="65"/>
      <c r="AG69" s="65"/>
      <c r="AH69" s="65"/>
      <c r="AI69" s="65">
        <v>205</v>
      </c>
      <c r="AJ69" s="66">
        <f t="shared" si="47"/>
        <v>205</v>
      </c>
      <c r="AK69" s="67">
        <v>205</v>
      </c>
      <c r="AL69" s="55">
        <f t="shared" si="52"/>
        <v>205</v>
      </c>
    </row>
    <row r="70" spans="1:38" x14ac:dyDescent="0.3">
      <c r="A70" s="79" t="s">
        <v>125</v>
      </c>
      <c r="B70" s="80" t="s">
        <v>126</v>
      </c>
      <c r="C70" s="81"/>
      <c r="D70" s="68">
        <f t="shared" ref="D70:AL70" si="54">SUM(D71:D92)</f>
        <v>24.7</v>
      </c>
      <c r="E70" s="68">
        <f t="shared" si="54"/>
        <v>253.55</v>
      </c>
      <c r="F70" s="68">
        <f t="shared" si="54"/>
        <v>263.5</v>
      </c>
      <c r="G70" s="68">
        <f t="shared" si="54"/>
        <v>19.600000000000001</v>
      </c>
      <c r="H70" s="69">
        <f t="shared" si="54"/>
        <v>561.35</v>
      </c>
      <c r="I70" s="68">
        <f t="shared" si="54"/>
        <v>561.35</v>
      </c>
      <c r="J70" s="81">
        <f t="shared" si="54"/>
        <v>0</v>
      </c>
      <c r="K70" s="68">
        <f t="shared" si="54"/>
        <v>54.629999999999995</v>
      </c>
      <c r="L70" s="68">
        <f t="shared" si="54"/>
        <v>60.620000000000005</v>
      </c>
      <c r="M70" s="68">
        <f t="shared" si="54"/>
        <v>45.67</v>
      </c>
      <c r="N70" s="68">
        <f t="shared" si="54"/>
        <v>33.67</v>
      </c>
      <c r="O70" s="69">
        <f t="shared" si="54"/>
        <v>194.59</v>
      </c>
      <c r="P70" s="68">
        <f t="shared" si="54"/>
        <v>194.59</v>
      </c>
      <c r="Q70" s="81">
        <f t="shared" si="54"/>
        <v>0</v>
      </c>
      <c r="R70" s="70">
        <f t="shared" si="54"/>
        <v>37.31</v>
      </c>
      <c r="S70" s="68">
        <f t="shared" si="54"/>
        <v>46.510000000000005</v>
      </c>
      <c r="T70" s="68">
        <f t="shared" si="54"/>
        <v>40.06</v>
      </c>
      <c r="U70" s="68">
        <f t="shared" si="54"/>
        <v>32.07</v>
      </c>
      <c r="V70" s="69">
        <f t="shared" si="54"/>
        <v>155.94999999999999</v>
      </c>
      <c r="W70" s="82">
        <f t="shared" si="54"/>
        <v>155.94999999999999</v>
      </c>
      <c r="X70" s="81">
        <f t="shared" si="54"/>
        <v>0</v>
      </c>
      <c r="Y70" s="68">
        <f t="shared" si="54"/>
        <v>16.399999999999999</v>
      </c>
      <c r="Z70" s="68">
        <f t="shared" si="54"/>
        <v>38.5</v>
      </c>
      <c r="AA70" s="68">
        <f t="shared" si="54"/>
        <v>115.5</v>
      </c>
      <c r="AB70" s="68" t="e">
        <f t="shared" si="54"/>
        <v>#REF!</v>
      </c>
      <c r="AC70" s="69" t="e">
        <f t="shared" si="54"/>
        <v>#REF!</v>
      </c>
      <c r="AD70" s="68">
        <f t="shared" si="54"/>
        <v>191.9</v>
      </c>
      <c r="AE70" s="81" t="e">
        <f t="shared" si="54"/>
        <v>#REF!</v>
      </c>
      <c r="AF70" s="68">
        <f t="shared" si="54"/>
        <v>18.5</v>
      </c>
      <c r="AG70" s="68">
        <f t="shared" si="54"/>
        <v>25.4</v>
      </c>
      <c r="AH70" s="68">
        <f t="shared" si="54"/>
        <v>96.5</v>
      </c>
      <c r="AI70" s="68">
        <f t="shared" si="54"/>
        <v>25</v>
      </c>
      <c r="AJ70" s="69">
        <f t="shared" si="54"/>
        <v>165.4</v>
      </c>
      <c r="AK70" s="68">
        <f t="shared" si="54"/>
        <v>165.4</v>
      </c>
      <c r="AL70" s="81" t="e">
        <f t="shared" si="54"/>
        <v>#REF!</v>
      </c>
    </row>
    <row r="71" spans="1:38" x14ac:dyDescent="0.3">
      <c r="A71" s="83" t="s">
        <v>127</v>
      </c>
      <c r="B71" s="84" t="s">
        <v>128</v>
      </c>
      <c r="C71" s="81"/>
      <c r="D71" s="65">
        <f>[2]nuotekos!D39</f>
        <v>2</v>
      </c>
      <c r="E71" s="65">
        <v>5</v>
      </c>
      <c r="F71" s="65">
        <v>5</v>
      </c>
      <c r="G71" s="65">
        <f>[2]nuotekos!G39</f>
        <v>2</v>
      </c>
      <c r="H71" s="66">
        <f t="shared" ref="H71:H89" si="55">SUM(D71:G71)</f>
        <v>14</v>
      </c>
      <c r="I71" s="67">
        <v>14</v>
      </c>
      <c r="J71" s="64">
        <f t="shared" ref="J71:J92" si="56">C71+H71-I71</f>
        <v>0</v>
      </c>
      <c r="K71" s="65">
        <v>19.559999999999999</v>
      </c>
      <c r="L71" s="65">
        <v>5</v>
      </c>
      <c r="M71" s="65">
        <v>5</v>
      </c>
      <c r="N71" s="65">
        <f>[2]nuotekos!N39</f>
        <v>2</v>
      </c>
      <c r="O71" s="66">
        <f t="shared" ref="O71:O92" si="57">SUM(K71:N71)</f>
        <v>31.56</v>
      </c>
      <c r="P71" s="67">
        <v>31.56</v>
      </c>
      <c r="Q71" s="64">
        <f t="shared" si="35"/>
        <v>0</v>
      </c>
      <c r="R71" s="85">
        <f>[2]nuotekos!R39</f>
        <v>2</v>
      </c>
      <c r="S71" s="86">
        <v>4</v>
      </c>
      <c r="T71" s="86">
        <v>4</v>
      </c>
      <c r="U71" s="86">
        <f>[2]nuotekos!U39</f>
        <v>2</v>
      </c>
      <c r="V71" s="66">
        <f>SUM(R71:U71)</f>
        <v>12</v>
      </c>
      <c r="W71" s="66">
        <v>12</v>
      </c>
      <c r="X71" s="64">
        <f t="shared" si="36"/>
        <v>0</v>
      </c>
      <c r="Y71" s="65">
        <v>2.5</v>
      </c>
      <c r="Z71" s="65">
        <v>3</v>
      </c>
      <c r="AA71" s="65">
        <v>5</v>
      </c>
      <c r="AB71" s="65">
        <v>2.5</v>
      </c>
      <c r="AC71" s="66">
        <f t="shared" ref="AC71:AC92" si="58">SUM(Y71:AB71)</f>
        <v>13</v>
      </c>
      <c r="AD71" s="67">
        <v>13</v>
      </c>
      <c r="AE71" s="64">
        <f t="shared" si="37"/>
        <v>0</v>
      </c>
      <c r="AF71" s="86">
        <v>2.5</v>
      </c>
      <c r="AG71" s="86">
        <v>3</v>
      </c>
      <c r="AH71" s="86">
        <v>5</v>
      </c>
      <c r="AI71" s="86">
        <v>2.5</v>
      </c>
      <c r="AJ71" s="66">
        <f>SUM(AF71:AI71)</f>
        <v>13</v>
      </c>
      <c r="AK71" s="67">
        <v>13</v>
      </c>
      <c r="AL71" s="74">
        <f t="shared" si="32"/>
        <v>83.56</v>
      </c>
    </row>
    <row r="72" spans="1:38" x14ac:dyDescent="0.3">
      <c r="A72" s="83" t="s">
        <v>129</v>
      </c>
      <c r="B72" s="84" t="s">
        <v>130</v>
      </c>
      <c r="C72" s="81"/>
      <c r="D72" s="65">
        <f>[2]nuotekos!D40</f>
        <v>0</v>
      </c>
      <c r="E72" s="65">
        <f>[2]nuotekos!E40</f>
        <v>2.5</v>
      </c>
      <c r="F72" s="65">
        <f>[2]nuotekos!F40</f>
        <v>0</v>
      </c>
      <c r="G72" s="65">
        <f>[2]nuotekos!G40</f>
        <v>0</v>
      </c>
      <c r="H72" s="66">
        <f t="shared" si="55"/>
        <v>2.5</v>
      </c>
      <c r="I72" s="67">
        <v>2.5</v>
      </c>
      <c r="J72" s="64">
        <f t="shared" si="56"/>
        <v>0</v>
      </c>
      <c r="K72" s="65">
        <f>[2]nuotekos!K40</f>
        <v>0</v>
      </c>
      <c r="L72" s="65">
        <f>[2]nuotekos!L40</f>
        <v>1</v>
      </c>
      <c r="M72" s="65">
        <f>[2]nuotekos!M40</f>
        <v>0</v>
      </c>
      <c r="N72" s="65">
        <f>[2]nuotekos!N40</f>
        <v>0</v>
      </c>
      <c r="O72" s="66">
        <f t="shared" si="57"/>
        <v>1</v>
      </c>
      <c r="P72" s="67">
        <v>1</v>
      </c>
      <c r="Q72" s="64">
        <f t="shared" si="35"/>
        <v>0</v>
      </c>
      <c r="R72" s="85">
        <f>[2]nuotekos!R40</f>
        <v>0</v>
      </c>
      <c r="S72" s="86">
        <f>[2]nuotekos!S40</f>
        <v>2.5</v>
      </c>
      <c r="T72" s="86">
        <f>[2]nuotekos!T40</f>
        <v>0</v>
      </c>
      <c r="U72" s="86">
        <f>[2]nuotekos!U40</f>
        <v>0</v>
      </c>
      <c r="V72" s="66">
        <f t="shared" ref="V72:V92" si="59">SUM(R72:U72)</f>
        <v>2.5</v>
      </c>
      <c r="W72" s="66">
        <v>2.5</v>
      </c>
      <c r="X72" s="64">
        <f t="shared" si="36"/>
        <v>0</v>
      </c>
      <c r="Y72" s="65"/>
      <c r="Z72" s="65">
        <v>1</v>
      </c>
      <c r="AA72" s="65"/>
      <c r="AB72" s="65">
        <v>1</v>
      </c>
      <c r="AC72" s="66">
        <f t="shared" si="58"/>
        <v>2</v>
      </c>
      <c r="AD72" s="67">
        <v>2</v>
      </c>
      <c r="AE72" s="64">
        <f t="shared" si="37"/>
        <v>0</v>
      </c>
      <c r="AF72" s="86"/>
      <c r="AG72" s="86">
        <v>1</v>
      </c>
      <c r="AH72" s="86"/>
      <c r="AI72" s="86">
        <v>1</v>
      </c>
      <c r="AJ72" s="66">
        <f t="shared" ref="AJ72:AJ92" si="60">SUM(AF72:AI72)</f>
        <v>2</v>
      </c>
      <c r="AK72" s="67">
        <v>2</v>
      </c>
      <c r="AL72" s="74">
        <f t="shared" si="32"/>
        <v>10</v>
      </c>
    </row>
    <row r="73" spans="1:38" x14ac:dyDescent="0.3">
      <c r="A73" s="83" t="s">
        <v>131</v>
      </c>
      <c r="B73" s="84" t="s">
        <v>132</v>
      </c>
      <c r="C73" s="81"/>
      <c r="D73" s="65">
        <f>[2]nuotekos!D42</f>
        <v>0</v>
      </c>
      <c r="E73" s="65">
        <f>[2]nuotekos!E42</f>
        <v>0</v>
      </c>
      <c r="F73" s="65">
        <v>6</v>
      </c>
      <c r="G73" s="65">
        <f>[2]nuotekos!G42</f>
        <v>0</v>
      </c>
      <c r="H73" s="66">
        <f t="shared" si="55"/>
        <v>6</v>
      </c>
      <c r="I73" s="67">
        <v>6</v>
      </c>
      <c r="J73" s="64">
        <f t="shared" si="56"/>
        <v>0</v>
      </c>
      <c r="K73" s="65">
        <f>[2]nuotekos!K42</f>
        <v>0</v>
      </c>
      <c r="L73" s="65">
        <f>[2]nuotekos!L42</f>
        <v>0</v>
      </c>
      <c r="M73" s="65">
        <v>6</v>
      </c>
      <c r="N73" s="65">
        <f>[2]nuotekos!N42</f>
        <v>0</v>
      </c>
      <c r="O73" s="66">
        <f t="shared" si="57"/>
        <v>6</v>
      </c>
      <c r="P73" s="67">
        <v>6</v>
      </c>
      <c r="Q73" s="64">
        <f t="shared" si="35"/>
        <v>0</v>
      </c>
      <c r="R73" s="85">
        <f>[2]nuotekos!R42</f>
        <v>0</v>
      </c>
      <c r="S73" s="86">
        <f>[2]nuotekos!S42</f>
        <v>0</v>
      </c>
      <c r="T73" s="86">
        <v>5</v>
      </c>
      <c r="U73" s="86">
        <f>[2]nuotekos!U42</f>
        <v>0</v>
      </c>
      <c r="V73" s="66">
        <f t="shared" si="59"/>
        <v>5</v>
      </c>
      <c r="W73" s="66">
        <v>5</v>
      </c>
      <c r="X73" s="64">
        <f t="shared" si="36"/>
        <v>0</v>
      </c>
      <c r="Y73" s="65"/>
      <c r="Z73" s="65"/>
      <c r="AA73" s="65">
        <v>5</v>
      </c>
      <c r="AB73" s="65"/>
      <c r="AC73" s="66">
        <f t="shared" si="58"/>
        <v>5</v>
      </c>
      <c r="AD73" s="67">
        <v>5</v>
      </c>
      <c r="AE73" s="64">
        <f t="shared" si="37"/>
        <v>0</v>
      </c>
      <c r="AF73" s="86"/>
      <c r="AG73" s="86"/>
      <c r="AH73" s="86">
        <v>5</v>
      </c>
      <c r="AI73" s="86"/>
      <c r="AJ73" s="66">
        <f t="shared" si="60"/>
        <v>5</v>
      </c>
      <c r="AK73" s="67">
        <v>5</v>
      </c>
      <c r="AL73" s="74">
        <f t="shared" si="32"/>
        <v>27</v>
      </c>
    </row>
    <row r="74" spans="1:38" ht="27.6" x14ac:dyDescent="0.3">
      <c r="A74" s="83" t="s">
        <v>133</v>
      </c>
      <c r="B74" s="46" t="s">
        <v>134</v>
      </c>
      <c r="C74" s="81"/>
      <c r="D74" s="65">
        <f>[2]vandens!D31</f>
        <v>3.6</v>
      </c>
      <c r="E74" s="65">
        <f>[2]vandens!E31</f>
        <v>1</v>
      </c>
      <c r="F74" s="65">
        <f>[2]vandens!F31</f>
        <v>1</v>
      </c>
      <c r="G74" s="65">
        <f>[2]vandens!G31</f>
        <v>1</v>
      </c>
      <c r="H74" s="66">
        <f t="shared" si="55"/>
        <v>6.6</v>
      </c>
      <c r="I74" s="67">
        <v>6.6</v>
      </c>
      <c r="J74" s="64">
        <f t="shared" si="56"/>
        <v>0</v>
      </c>
      <c r="K74" s="65">
        <f>[2]vandens!K31</f>
        <v>1.4</v>
      </c>
      <c r="L74" s="65">
        <f>[2]vandens!L31</f>
        <v>3.2</v>
      </c>
      <c r="M74" s="65">
        <f>[2]vandens!M31</f>
        <v>1</v>
      </c>
      <c r="N74" s="65">
        <f>[2]vandens!N31</f>
        <v>1</v>
      </c>
      <c r="O74" s="66">
        <f t="shared" si="57"/>
        <v>6.6</v>
      </c>
      <c r="P74" s="67">
        <v>6.6</v>
      </c>
      <c r="Q74" s="64">
        <f t="shared" si="35"/>
        <v>0</v>
      </c>
      <c r="R74" s="78">
        <v>1</v>
      </c>
      <c r="S74" s="65">
        <f>[2]vandens!S31</f>
        <v>1</v>
      </c>
      <c r="T74" s="65">
        <f>[2]vandens!T31</f>
        <v>1</v>
      </c>
      <c r="U74" s="65">
        <f>[2]vandens!U31</f>
        <v>1</v>
      </c>
      <c r="V74" s="66">
        <f t="shared" si="59"/>
        <v>4</v>
      </c>
      <c r="W74" s="66">
        <v>4</v>
      </c>
      <c r="X74" s="64">
        <f t="shared" si="36"/>
        <v>0</v>
      </c>
      <c r="Y74" s="65">
        <v>3.9</v>
      </c>
      <c r="Z74" s="65">
        <v>2.5</v>
      </c>
      <c r="AA74" s="65">
        <v>3.5</v>
      </c>
      <c r="AB74" s="65">
        <v>2.5</v>
      </c>
      <c r="AC74" s="66">
        <f t="shared" si="58"/>
        <v>12.4</v>
      </c>
      <c r="AD74" s="67">
        <v>12.4</v>
      </c>
      <c r="AE74" s="64">
        <f t="shared" si="37"/>
        <v>0</v>
      </c>
      <c r="AF74" s="65">
        <v>2.5</v>
      </c>
      <c r="AG74" s="65">
        <v>3.9</v>
      </c>
      <c r="AH74" s="65">
        <v>2.5</v>
      </c>
      <c r="AI74" s="65">
        <v>3.5</v>
      </c>
      <c r="AJ74" s="66">
        <f t="shared" si="60"/>
        <v>12.4</v>
      </c>
      <c r="AK74" s="67">
        <v>12.4</v>
      </c>
      <c r="AL74" s="74">
        <f t="shared" si="32"/>
        <v>42</v>
      </c>
    </row>
    <row r="75" spans="1:38" x14ac:dyDescent="0.3">
      <c r="A75" s="83" t="s">
        <v>135</v>
      </c>
      <c r="B75" s="84" t="s">
        <v>136</v>
      </c>
      <c r="C75" s="81"/>
      <c r="D75" s="65">
        <f>[2]vandens!D32</f>
        <v>2</v>
      </c>
      <c r="E75" s="65">
        <v>2</v>
      </c>
      <c r="F75" s="65">
        <v>2</v>
      </c>
      <c r="G75" s="65">
        <v>2</v>
      </c>
      <c r="H75" s="66">
        <f t="shared" si="55"/>
        <v>8</v>
      </c>
      <c r="I75" s="67">
        <v>8</v>
      </c>
      <c r="J75" s="64">
        <f t="shared" si="56"/>
        <v>0</v>
      </c>
      <c r="K75" s="65">
        <f>[2]vandens!K32</f>
        <v>4</v>
      </c>
      <c r="L75" s="65">
        <f>[2]vandens!L32</f>
        <v>2.8</v>
      </c>
      <c r="M75" s="65">
        <f>[2]vandens!M32</f>
        <v>0</v>
      </c>
      <c r="N75" s="65">
        <f>[2]vandens!N32</f>
        <v>1.5</v>
      </c>
      <c r="O75" s="66">
        <f t="shared" si="57"/>
        <v>8.3000000000000007</v>
      </c>
      <c r="P75" s="67">
        <v>8.3000000000000007</v>
      </c>
      <c r="Q75" s="64">
        <f t="shared" si="35"/>
        <v>0</v>
      </c>
      <c r="R75" s="78">
        <v>5</v>
      </c>
      <c r="S75" s="65">
        <f>[2]vandens!S32</f>
        <v>3</v>
      </c>
      <c r="T75" s="65">
        <f>[2]vandens!T32</f>
        <v>1.5</v>
      </c>
      <c r="U75" s="65">
        <f>[2]vandens!U32</f>
        <v>0</v>
      </c>
      <c r="V75" s="66">
        <f t="shared" si="59"/>
        <v>9.5</v>
      </c>
      <c r="W75" s="66">
        <v>9.5</v>
      </c>
      <c r="X75" s="64">
        <f t="shared" si="36"/>
        <v>0</v>
      </c>
      <c r="Y75" s="65">
        <v>1</v>
      </c>
      <c r="Z75" s="65">
        <v>4.5</v>
      </c>
      <c r="AA75" s="65">
        <v>1</v>
      </c>
      <c r="AB75" s="65">
        <v>6.5</v>
      </c>
      <c r="AC75" s="66">
        <f t="shared" si="58"/>
        <v>13</v>
      </c>
      <c r="AD75" s="67">
        <v>13</v>
      </c>
      <c r="AE75" s="64">
        <f t="shared" si="37"/>
        <v>0</v>
      </c>
      <c r="AF75" s="65">
        <v>4.5</v>
      </c>
      <c r="AG75" s="65">
        <v>1</v>
      </c>
      <c r="AH75" s="65">
        <v>4.5</v>
      </c>
      <c r="AI75" s="65">
        <v>9</v>
      </c>
      <c r="AJ75" s="66">
        <f t="shared" si="60"/>
        <v>19</v>
      </c>
      <c r="AK75" s="67">
        <v>19</v>
      </c>
      <c r="AL75" s="74">
        <f t="shared" si="32"/>
        <v>57.8</v>
      </c>
    </row>
    <row r="76" spans="1:38" x14ac:dyDescent="0.3">
      <c r="A76" s="83" t="s">
        <v>137</v>
      </c>
      <c r="B76" s="84" t="s">
        <v>138</v>
      </c>
      <c r="C76" s="81"/>
      <c r="D76" s="65">
        <v>0</v>
      </c>
      <c r="E76" s="65">
        <v>0</v>
      </c>
      <c r="F76" s="65">
        <v>0</v>
      </c>
      <c r="G76" s="65">
        <v>0</v>
      </c>
      <c r="H76" s="66">
        <f t="shared" si="55"/>
        <v>0</v>
      </c>
      <c r="I76" s="67">
        <v>0</v>
      </c>
      <c r="J76" s="64">
        <f t="shared" si="56"/>
        <v>0</v>
      </c>
      <c r="K76" s="65">
        <v>19.170000000000002</v>
      </c>
      <c r="L76" s="65">
        <v>19.170000000000002</v>
      </c>
      <c r="M76" s="65">
        <v>19.170000000000002</v>
      </c>
      <c r="N76" s="65">
        <v>19.170000000000002</v>
      </c>
      <c r="O76" s="66">
        <f t="shared" si="57"/>
        <v>76.680000000000007</v>
      </c>
      <c r="P76" s="67">
        <v>76.680000000000007</v>
      </c>
      <c r="Q76" s="64">
        <f t="shared" si="35"/>
        <v>0</v>
      </c>
      <c r="R76" s="78">
        <v>18.559999999999999</v>
      </c>
      <c r="S76" s="65">
        <v>18.559999999999999</v>
      </c>
      <c r="T76" s="65">
        <v>18.559999999999999</v>
      </c>
      <c r="U76" s="65">
        <v>18.57</v>
      </c>
      <c r="V76" s="66">
        <f t="shared" si="59"/>
        <v>74.25</v>
      </c>
      <c r="W76" s="66">
        <v>74.25</v>
      </c>
      <c r="X76" s="64">
        <f t="shared" si="36"/>
        <v>0</v>
      </c>
      <c r="Y76" s="65"/>
      <c r="Z76" s="65"/>
      <c r="AA76" s="65"/>
      <c r="AB76" s="65"/>
      <c r="AC76" s="66">
        <f t="shared" si="58"/>
        <v>0</v>
      </c>
      <c r="AD76" s="67"/>
      <c r="AE76" s="64">
        <f t="shared" si="37"/>
        <v>0</v>
      </c>
      <c r="AF76" s="65"/>
      <c r="AG76" s="65"/>
      <c r="AH76" s="65"/>
      <c r="AI76" s="65"/>
      <c r="AJ76" s="66">
        <f t="shared" si="60"/>
        <v>0</v>
      </c>
      <c r="AK76" s="67"/>
      <c r="AL76" s="74">
        <f t="shared" si="32"/>
        <v>150.93</v>
      </c>
    </row>
    <row r="77" spans="1:38" ht="27.6" x14ac:dyDescent="0.3">
      <c r="A77" s="83" t="s">
        <v>139</v>
      </c>
      <c r="B77" s="46" t="s">
        <v>140</v>
      </c>
      <c r="C77" s="81"/>
      <c r="D77" s="65">
        <f>[2]nuotekos!D46</f>
        <v>6</v>
      </c>
      <c r="E77" s="65">
        <v>5</v>
      </c>
      <c r="F77" s="65">
        <f>[2]nuotekos!F46</f>
        <v>4</v>
      </c>
      <c r="G77" s="65">
        <v>5</v>
      </c>
      <c r="H77" s="66">
        <f t="shared" si="55"/>
        <v>20</v>
      </c>
      <c r="I77" s="67">
        <v>20</v>
      </c>
      <c r="J77" s="64">
        <f t="shared" si="56"/>
        <v>0</v>
      </c>
      <c r="K77" s="65">
        <f>[2]nuotekos!K46</f>
        <v>5</v>
      </c>
      <c r="L77" s="65">
        <v>5</v>
      </c>
      <c r="M77" s="65">
        <f>[2]nuotekos!M46</f>
        <v>5</v>
      </c>
      <c r="N77" s="65">
        <v>5</v>
      </c>
      <c r="O77" s="66">
        <f t="shared" si="57"/>
        <v>20</v>
      </c>
      <c r="P77" s="67">
        <v>20</v>
      </c>
      <c r="Q77" s="64">
        <f t="shared" si="35"/>
        <v>0</v>
      </c>
      <c r="R77" s="78">
        <f>[2]nuotekos!R46</f>
        <v>5</v>
      </c>
      <c r="S77" s="65">
        <v>5</v>
      </c>
      <c r="T77" s="65">
        <f>[2]nuotekos!T46</f>
        <v>5</v>
      </c>
      <c r="U77" s="65">
        <v>5</v>
      </c>
      <c r="V77" s="66">
        <f t="shared" si="59"/>
        <v>20</v>
      </c>
      <c r="W77" s="66">
        <v>20</v>
      </c>
      <c r="X77" s="64">
        <f t="shared" si="36"/>
        <v>0</v>
      </c>
      <c r="Y77" s="65">
        <v>5</v>
      </c>
      <c r="Z77" s="65">
        <v>12.5</v>
      </c>
      <c r="AA77" s="65">
        <v>5</v>
      </c>
      <c r="AB77" s="65">
        <v>5</v>
      </c>
      <c r="AC77" s="66">
        <f t="shared" si="58"/>
        <v>27.5</v>
      </c>
      <c r="AD77" s="67">
        <v>27.5</v>
      </c>
      <c r="AE77" s="64">
        <f t="shared" si="37"/>
        <v>0</v>
      </c>
      <c r="AF77" s="65">
        <v>5</v>
      </c>
      <c r="AG77" s="65">
        <v>5</v>
      </c>
      <c r="AH77" s="65">
        <v>12.5</v>
      </c>
      <c r="AI77" s="65">
        <v>5</v>
      </c>
      <c r="AJ77" s="66">
        <f t="shared" si="60"/>
        <v>27.5</v>
      </c>
      <c r="AK77" s="67">
        <v>27.5</v>
      </c>
      <c r="AL77" s="74">
        <f t="shared" si="32"/>
        <v>115</v>
      </c>
    </row>
    <row r="78" spans="1:38" x14ac:dyDescent="0.3">
      <c r="A78" s="83" t="s">
        <v>141</v>
      </c>
      <c r="B78" s="46" t="s">
        <v>142</v>
      </c>
      <c r="C78" s="81"/>
      <c r="D78" s="65">
        <f>[2]nuotekos!D48</f>
        <v>1</v>
      </c>
      <c r="E78" s="65">
        <f>[2]nuotekos!E48</f>
        <v>1</v>
      </c>
      <c r="F78" s="65">
        <f>[2]nuotekos!F48</f>
        <v>3</v>
      </c>
      <c r="G78" s="65">
        <f>[2]nuotekos!G48</f>
        <v>1</v>
      </c>
      <c r="H78" s="66">
        <f t="shared" si="55"/>
        <v>6</v>
      </c>
      <c r="I78" s="67">
        <v>6</v>
      </c>
      <c r="J78" s="64">
        <f t="shared" si="56"/>
        <v>0</v>
      </c>
      <c r="K78" s="65">
        <f>[2]nuotekos!K48</f>
        <v>1</v>
      </c>
      <c r="L78" s="65">
        <f>[2]nuotekos!L48</f>
        <v>1</v>
      </c>
      <c r="M78" s="65">
        <f>[2]nuotekos!M48</f>
        <v>1</v>
      </c>
      <c r="N78" s="65">
        <f>[2]nuotekos!N48</f>
        <v>1</v>
      </c>
      <c r="O78" s="66">
        <f t="shared" si="57"/>
        <v>4</v>
      </c>
      <c r="P78" s="67">
        <v>4</v>
      </c>
      <c r="Q78" s="64">
        <f t="shared" si="35"/>
        <v>0</v>
      </c>
      <c r="R78" s="78">
        <f>[2]nuotekos!R48</f>
        <v>1</v>
      </c>
      <c r="S78" s="65">
        <f>[2]nuotekos!S48</f>
        <v>1</v>
      </c>
      <c r="T78" s="65">
        <f>[2]nuotekos!T48</f>
        <v>1</v>
      </c>
      <c r="U78" s="65">
        <f>[2]nuotekos!U48</f>
        <v>1</v>
      </c>
      <c r="V78" s="66">
        <f t="shared" si="59"/>
        <v>4</v>
      </c>
      <c r="W78" s="66">
        <v>4</v>
      </c>
      <c r="X78" s="64">
        <f t="shared" si="36"/>
        <v>0</v>
      </c>
      <c r="Y78" s="65">
        <v>1</v>
      </c>
      <c r="Z78" s="65">
        <v>2</v>
      </c>
      <c r="AA78" s="65">
        <v>1</v>
      </c>
      <c r="AB78" s="65">
        <v>1</v>
      </c>
      <c r="AC78" s="66">
        <f t="shared" si="58"/>
        <v>5</v>
      </c>
      <c r="AD78" s="67">
        <v>5</v>
      </c>
      <c r="AE78" s="64">
        <f t="shared" si="37"/>
        <v>0</v>
      </c>
      <c r="AF78" s="65">
        <v>1</v>
      </c>
      <c r="AG78" s="65">
        <v>1</v>
      </c>
      <c r="AH78" s="65">
        <v>2</v>
      </c>
      <c r="AI78" s="65">
        <v>1</v>
      </c>
      <c r="AJ78" s="66">
        <f t="shared" si="60"/>
        <v>5</v>
      </c>
      <c r="AK78" s="67">
        <v>5</v>
      </c>
      <c r="AL78" s="74">
        <f t="shared" si="32"/>
        <v>24</v>
      </c>
    </row>
    <row r="79" spans="1:38" ht="31.5" customHeight="1" x14ac:dyDescent="0.3">
      <c r="A79" s="83" t="s">
        <v>143</v>
      </c>
      <c r="B79" s="46" t="s">
        <v>144</v>
      </c>
      <c r="C79" s="81"/>
      <c r="D79" s="65">
        <f>[2]energetika!D48</f>
        <v>0</v>
      </c>
      <c r="E79" s="65">
        <f>[2]energetika!E48</f>
        <v>4.95</v>
      </c>
      <c r="F79" s="65">
        <f>[2]energetika!F48</f>
        <v>0</v>
      </c>
      <c r="G79" s="65">
        <v>5</v>
      </c>
      <c r="H79" s="66">
        <f t="shared" si="55"/>
        <v>9.9499999999999993</v>
      </c>
      <c r="I79" s="67">
        <v>9.9499999999999993</v>
      </c>
      <c r="J79" s="64">
        <f t="shared" si="56"/>
        <v>0</v>
      </c>
      <c r="K79" s="65">
        <f>[2]energetika!K48</f>
        <v>0</v>
      </c>
      <c r="L79" s="65">
        <f>[2]energetika!L48</f>
        <v>4.95</v>
      </c>
      <c r="M79" s="65">
        <v>0</v>
      </c>
      <c r="N79" s="65">
        <f>[2]energetika!N48</f>
        <v>0</v>
      </c>
      <c r="O79" s="66">
        <f t="shared" si="57"/>
        <v>4.95</v>
      </c>
      <c r="P79" s="67">
        <v>4.95</v>
      </c>
      <c r="Q79" s="64">
        <f t="shared" si="35"/>
        <v>0</v>
      </c>
      <c r="R79" s="78">
        <f>[2]energetika!R48</f>
        <v>0</v>
      </c>
      <c r="S79" s="65">
        <f>[2]energetika!S48</f>
        <v>2.95</v>
      </c>
      <c r="T79" s="65">
        <f>[2]energetika!T48</f>
        <v>0</v>
      </c>
      <c r="U79" s="65">
        <f>[2]energetika!U48</f>
        <v>0</v>
      </c>
      <c r="V79" s="66">
        <f t="shared" si="59"/>
        <v>2.95</v>
      </c>
      <c r="W79" s="66">
        <v>2.95</v>
      </c>
      <c r="X79" s="64">
        <f t="shared" si="36"/>
        <v>0</v>
      </c>
      <c r="Y79" s="65"/>
      <c r="Z79" s="65">
        <v>5</v>
      </c>
      <c r="AA79" s="65">
        <v>1</v>
      </c>
      <c r="AB79" s="65"/>
      <c r="AC79" s="66">
        <f t="shared" si="58"/>
        <v>6</v>
      </c>
      <c r="AD79" s="67">
        <v>6</v>
      </c>
      <c r="AE79" s="64">
        <f t="shared" si="37"/>
        <v>0</v>
      </c>
      <c r="AF79" s="65"/>
      <c r="AG79" s="65">
        <v>5</v>
      </c>
      <c r="AH79" s="65">
        <v>1</v>
      </c>
      <c r="AI79" s="65"/>
      <c r="AJ79" s="66">
        <f t="shared" si="60"/>
        <v>6</v>
      </c>
      <c r="AK79" s="67">
        <v>6</v>
      </c>
      <c r="AL79" s="74">
        <f t="shared" si="32"/>
        <v>29.849999999999998</v>
      </c>
    </row>
    <row r="80" spans="1:38" x14ac:dyDescent="0.3">
      <c r="A80" s="83" t="s">
        <v>145</v>
      </c>
      <c r="B80" s="46" t="s">
        <v>146</v>
      </c>
      <c r="C80" s="81"/>
      <c r="D80" s="65">
        <f>[2]nuotekos!D50</f>
        <v>0</v>
      </c>
      <c r="E80" s="65">
        <f>[2]nuotekos!E50</f>
        <v>1</v>
      </c>
      <c r="F80" s="65">
        <f>[2]nuotekos!F50</f>
        <v>0</v>
      </c>
      <c r="G80" s="65">
        <f>[2]nuotekos!G50</f>
        <v>2</v>
      </c>
      <c r="H80" s="66">
        <f t="shared" si="55"/>
        <v>3</v>
      </c>
      <c r="I80" s="67">
        <v>3</v>
      </c>
      <c r="J80" s="64">
        <f t="shared" si="56"/>
        <v>0</v>
      </c>
      <c r="K80" s="65">
        <f>[2]nuotekos!K50</f>
        <v>0</v>
      </c>
      <c r="L80" s="65">
        <f>[2]nuotekos!L50</f>
        <v>3</v>
      </c>
      <c r="M80" s="65">
        <f>[2]nuotekos!M50</f>
        <v>0</v>
      </c>
      <c r="N80" s="65">
        <f>[2]nuotekos!N50</f>
        <v>2</v>
      </c>
      <c r="O80" s="66">
        <f t="shared" si="57"/>
        <v>5</v>
      </c>
      <c r="P80" s="67">
        <v>5</v>
      </c>
      <c r="Q80" s="64">
        <f t="shared" si="35"/>
        <v>0</v>
      </c>
      <c r="R80" s="78">
        <f>[2]nuotekos!R50</f>
        <v>0</v>
      </c>
      <c r="S80" s="65">
        <f>[2]nuotekos!S50</f>
        <v>0.5</v>
      </c>
      <c r="T80" s="65">
        <f>[2]nuotekos!T50</f>
        <v>0</v>
      </c>
      <c r="U80" s="65">
        <f>[2]nuotekos!U50</f>
        <v>2</v>
      </c>
      <c r="V80" s="66">
        <f t="shared" si="59"/>
        <v>2.5</v>
      </c>
      <c r="W80" s="66">
        <v>2.5</v>
      </c>
      <c r="X80" s="64">
        <f t="shared" si="36"/>
        <v>0</v>
      </c>
      <c r="Y80" s="65"/>
      <c r="Z80" s="65">
        <v>3</v>
      </c>
      <c r="AA80" s="65"/>
      <c r="AB80" s="65">
        <v>2</v>
      </c>
      <c r="AC80" s="66">
        <f t="shared" si="58"/>
        <v>5</v>
      </c>
      <c r="AD80" s="67">
        <v>5</v>
      </c>
      <c r="AE80" s="64">
        <f t="shared" si="37"/>
        <v>0</v>
      </c>
      <c r="AF80" s="65"/>
      <c r="AG80" s="65">
        <v>0.5</v>
      </c>
      <c r="AH80" s="65"/>
      <c r="AI80" s="65">
        <v>2</v>
      </c>
      <c r="AJ80" s="66">
        <f t="shared" si="60"/>
        <v>2.5</v>
      </c>
      <c r="AK80" s="67">
        <v>2.5</v>
      </c>
      <c r="AL80" s="74">
        <f t="shared" si="32"/>
        <v>18</v>
      </c>
    </row>
    <row r="81" spans="1:38" ht="30.75" customHeight="1" x14ac:dyDescent="0.3">
      <c r="A81" s="83" t="s">
        <v>147</v>
      </c>
      <c r="B81" s="46" t="s">
        <v>148</v>
      </c>
      <c r="C81" s="64"/>
      <c r="D81" s="65">
        <f>[2]energetika!D50</f>
        <v>5</v>
      </c>
      <c r="E81" s="65">
        <f>[2]energetika!E50</f>
        <v>3.5</v>
      </c>
      <c r="F81" s="65">
        <f>[2]energetika!F50</f>
        <v>0</v>
      </c>
      <c r="G81" s="65">
        <f>[2]energetika!G50</f>
        <v>0</v>
      </c>
      <c r="H81" s="66">
        <f t="shared" si="55"/>
        <v>8.5</v>
      </c>
      <c r="I81" s="67">
        <v>8.5</v>
      </c>
      <c r="J81" s="64">
        <f t="shared" si="56"/>
        <v>0</v>
      </c>
      <c r="K81" s="65">
        <f>[2]energetika!K50</f>
        <v>2</v>
      </c>
      <c r="L81" s="65">
        <f>[2]energetika!L50</f>
        <v>3.5</v>
      </c>
      <c r="M81" s="65">
        <f>[2]energetika!M50</f>
        <v>0</v>
      </c>
      <c r="N81" s="65">
        <f>[2]energetika!N50</f>
        <v>0</v>
      </c>
      <c r="O81" s="66">
        <f t="shared" si="57"/>
        <v>5.5</v>
      </c>
      <c r="P81" s="67">
        <v>5.5</v>
      </c>
      <c r="Q81" s="64">
        <f t="shared" si="35"/>
        <v>0</v>
      </c>
      <c r="R81" s="78">
        <f>[2]energetika!R50</f>
        <v>1.75</v>
      </c>
      <c r="S81" s="65">
        <f>[2]energetika!S50</f>
        <v>3.5</v>
      </c>
      <c r="T81" s="65">
        <f>[2]energetika!T50</f>
        <v>0</v>
      </c>
      <c r="U81" s="65">
        <f>[2]energetika!U50</f>
        <v>0</v>
      </c>
      <c r="V81" s="66">
        <f t="shared" si="59"/>
        <v>5.25</v>
      </c>
      <c r="W81" s="66">
        <v>5.25</v>
      </c>
      <c r="X81" s="64">
        <f t="shared" si="36"/>
        <v>0</v>
      </c>
      <c r="Y81" s="65">
        <v>3</v>
      </c>
      <c r="Z81" s="65"/>
      <c r="AA81" s="65">
        <v>3</v>
      </c>
      <c r="AB81" s="65"/>
      <c r="AC81" s="66">
        <f t="shared" si="58"/>
        <v>6</v>
      </c>
      <c r="AD81" s="67">
        <v>6</v>
      </c>
      <c r="AE81" s="64">
        <f t="shared" si="37"/>
        <v>0</v>
      </c>
      <c r="AF81" s="65">
        <v>3</v>
      </c>
      <c r="AG81" s="65"/>
      <c r="AH81" s="65">
        <v>3</v>
      </c>
      <c r="AI81" s="65"/>
      <c r="AJ81" s="66">
        <f t="shared" si="60"/>
        <v>6</v>
      </c>
      <c r="AK81" s="67">
        <v>6</v>
      </c>
      <c r="AL81" s="74">
        <f t="shared" si="32"/>
        <v>31.25</v>
      </c>
    </row>
    <row r="82" spans="1:38" ht="18.75" customHeight="1" x14ac:dyDescent="0.3">
      <c r="A82" s="83" t="s">
        <v>149</v>
      </c>
      <c r="B82" s="46" t="s">
        <v>150</v>
      </c>
      <c r="C82" s="81"/>
      <c r="D82" s="65">
        <f>[2]vandens!D33</f>
        <v>0</v>
      </c>
      <c r="E82" s="65">
        <f>[2]vandens!E33</f>
        <v>1</v>
      </c>
      <c r="F82" s="65">
        <f>[2]vandens!F33</f>
        <v>0</v>
      </c>
      <c r="G82" s="65">
        <f>[2]vandens!G33</f>
        <v>0</v>
      </c>
      <c r="H82" s="66">
        <f t="shared" si="55"/>
        <v>1</v>
      </c>
      <c r="I82" s="67">
        <v>1</v>
      </c>
      <c r="J82" s="64">
        <f t="shared" si="56"/>
        <v>0</v>
      </c>
      <c r="K82" s="65">
        <f>[2]vandens!K33</f>
        <v>0</v>
      </c>
      <c r="L82" s="65">
        <f>[2]vandens!L33</f>
        <v>0</v>
      </c>
      <c r="M82" s="65">
        <f>[2]vandens!M33</f>
        <v>1</v>
      </c>
      <c r="N82" s="65">
        <f>[2]vandens!N33</f>
        <v>0</v>
      </c>
      <c r="O82" s="66">
        <f t="shared" si="57"/>
        <v>1</v>
      </c>
      <c r="P82" s="67">
        <v>1</v>
      </c>
      <c r="Q82" s="64">
        <f t="shared" si="35"/>
        <v>0</v>
      </c>
      <c r="R82" s="78">
        <f>[2]vandens!R33</f>
        <v>0</v>
      </c>
      <c r="S82" s="65">
        <f>[2]vandens!S33</f>
        <v>2</v>
      </c>
      <c r="T82" s="65">
        <f>[2]vandens!T33</f>
        <v>0</v>
      </c>
      <c r="U82" s="65">
        <f>[2]vandens!U33</f>
        <v>0</v>
      </c>
      <c r="V82" s="66">
        <f t="shared" si="59"/>
        <v>2</v>
      </c>
      <c r="W82" s="66">
        <v>2</v>
      </c>
      <c r="X82" s="64">
        <f t="shared" si="36"/>
        <v>0</v>
      </c>
      <c r="Y82" s="65"/>
      <c r="Z82" s="65"/>
      <c r="AA82" s="65">
        <v>1</v>
      </c>
      <c r="AB82" s="65"/>
      <c r="AC82" s="66">
        <f t="shared" si="58"/>
        <v>1</v>
      </c>
      <c r="AD82" s="67">
        <v>1</v>
      </c>
      <c r="AE82" s="64">
        <f t="shared" si="37"/>
        <v>0</v>
      </c>
      <c r="AF82" s="65"/>
      <c r="AG82" s="65"/>
      <c r="AH82" s="65">
        <v>1</v>
      </c>
      <c r="AI82" s="65"/>
      <c r="AJ82" s="66">
        <f t="shared" si="60"/>
        <v>1</v>
      </c>
      <c r="AK82" s="67">
        <v>1</v>
      </c>
      <c r="AL82" s="74">
        <f t="shared" si="32"/>
        <v>6</v>
      </c>
    </row>
    <row r="83" spans="1:38" ht="29.25" customHeight="1" x14ac:dyDescent="0.3">
      <c r="A83" s="83" t="s">
        <v>151</v>
      </c>
      <c r="B83" s="46" t="s">
        <v>152</v>
      </c>
      <c r="C83" s="81"/>
      <c r="D83" s="65">
        <f>'[2]transportas ir kt.'!D53</f>
        <v>1.2</v>
      </c>
      <c r="E83" s="65">
        <v>0</v>
      </c>
      <c r="F83" s="65">
        <f>'[2]transportas ir kt.'!F53</f>
        <v>0</v>
      </c>
      <c r="G83" s="65">
        <f>'[2]transportas ir kt.'!G53</f>
        <v>0</v>
      </c>
      <c r="H83" s="66">
        <f t="shared" si="55"/>
        <v>1.2</v>
      </c>
      <c r="I83" s="67">
        <v>1.2</v>
      </c>
      <c r="J83" s="64">
        <f t="shared" si="56"/>
        <v>0</v>
      </c>
      <c r="K83" s="65">
        <f>'[2]transportas ir kt.'!K53</f>
        <v>0</v>
      </c>
      <c r="L83" s="65">
        <f>'[2]transportas ir kt.'!L53</f>
        <v>10</v>
      </c>
      <c r="M83" s="65">
        <f>'[2]transportas ir kt.'!M53</f>
        <v>0</v>
      </c>
      <c r="N83" s="65">
        <f>'[2]transportas ir kt.'!N53</f>
        <v>0</v>
      </c>
      <c r="O83" s="66">
        <f t="shared" si="57"/>
        <v>10</v>
      </c>
      <c r="P83" s="67">
        <v>10</v>
      </c>
      <c r="Q83" s="64">
        <f t="shared" si="35"/>
        <v>0</v>
      </c>
      <c r="R83" s="78">
        <f>'[2]transportas ir kt.'!R53</f>
        <v>0</v>
      </c>
      <c r="S83" s="65">
        <f>'[2]transportas ir kt.'!S53</f>
        <v>0</v>
      </c>
      <c r="T83" s="65">
        <f>'[2]transportas ir kt.'!T53</f>
        <v>0</v>
      </c>
      <c r="U83" s="65">
        <f>'[2]transportas ir kt.'!U53</f>
        <v>0</v>
      </c>
      <c r="V83" s="66">
        <f t="shared" si="59"/>
        <v>0</v>
      </c>
      <c r="W83" s="66">
        <v>0</v>
      </c>
      <c r="X83" s="64">
        <f t="shared" si="36"/>
        <v>0</v>
      </c>
      <c r="Y83" s="65"/>
      <c r="Z83" s="65">
        <v>1</v>
      </c>
      <c r="AA83" s="65"/>
      <c r="AB83" s="65"/>
      <c r="AC83" s="66">
        <f t="shared" si="58"/>
        <v>1</v>
      </c>
      <c r="AD83" s="67">
        <v>1</v>
      </c>
      <c r="AE83" s="64">
        <f t="shared" si="37"/>
        <v>0</v>
      </c>
      <c r="AF83" s="65"/>
      <c r="AG83" s="65">
        <v>1</v>
      </c>
      <c r="AH83" s="65"/>
      <c r="AI83" s="65"/>
      <c r="AJ83" s="66">
        <f t="shared" si="60"/>
        <v>1</v>
      </c>
      <c r="AK83" s="67">
        <v>1</v>
      </c>
      <c r="AL83" s="74">
        <f t="shared" si="32"/>
        <v>13.2</v>
      </c>
    </row>
    <row r="84" spans="1:38" x14ac:dyDescent="0.3">
      <c r="A84" s="83" t="s">
        <v>153</v>
      </c>
      <c r="B84" s="84" t="s">
        <v>154</v>
      </c>
      <c r="C84" s="81"/>
      <c r="D84" s="65">
        <f>[2]vandens!D34+'[2]transportas ir kt.'!D54</f>
        <v>3.9</v>
      </c>
      <c r="E84" s="66">
        <f>[2]vandens!E34+'[2]transportas ir kt.'!E54</f>
        <v>0</v>
      </c>
      <c r="F84" s="66">
        <f>[2]vandens!F34+'[2]transportas ir kt.'!F54</f>
        <v>2.5</v>
      </c>
      <c r="G84" s="66">
        <f>[2]vandens!G34+'[2]transportas ir kt.'!G54</f>
        <v>0</v>
      </c>
      <c r="H84" s="66">
        <f t="shared" si="55"/>
        <v>6.4</v>
      </c>
      <c r="I84" s="67">
        <v>6.4</v>
      </c>
      <c r="J84" s="64">
        <f t="shared" si="56"/>
        <v>0</v>
      </c>
      <c r="K84" s="65">
        <f>[2]vandens!K34+'[2]transportas ir kt.'!K54</f>
        <v>2.5</v>
      </c>
      <c r="L84" s="66">
        <f>[2]vandens!L34+'[2]transportas ir kt.'!L54</f>
        <v>0</v>
      </c>
      <c r="M84" s="66">
        <f>[2]vandens!M34+'[2]transportas ir kt.'!M54</f>
        <v>2.5</v>
      </c>
      <c r="N84" s="66">
        <f>[2]vandens!N34+'[2]transportas ir kt.'!N54</f>
        <v>0</v>
      </c>
      <c r="O84" s="66">
        <f t="shared" si="57"/>
        <v>5</v>
      </c>
      <c r="P84" s="67">
        <v>5</v>
      </c>
      <c r="Q84" s="64">
        <f t="shared" si="35"/>
        <v>0</v>
      </c>
      <c r="R84" s="78">
        <f>[2]vandens!R34+'[2]transportas ir kt.'!R54</f>
        <v>0</v>
      </c>
      <c r="S84" s="66">
        <v>2.5</v>
      </c>
      <c r="T84" s="66">
        <f>[2]vandens!T34+'[2]transportas ir kt.'!T54</f>
        <v>0</v>
      </c>
      <c r="U84" s="66">
        <v>2.5</v>
      </c>
      <c r="V84" s="66">
        <f t="shared" si="59"/>
        <v>5</v>
      </c>
      <c r="W84" s="66">
        <v>5</v>
      </c>
      <c r="X84" s="64">
        <f t="shared" si="36"/>
        <v>0</v>
      </c>
      <c r="Y84" s="65"/>
      <c r="Z84" s="66">
        <v>1</v>
      </c>
      <c r="AA84" s="66"/>
      <c r="AB84" s="66"/>
      <c r="AC84" s="66">
        <f t="shared" si="58"/>
        <v>1</v>
      </c>
      <c r="AD84" s="67">
        <v>1</v>
      </c>
      <c r="AE84" s="64">
        <f t="shared" si="37"/>
        <v>0</v>
      </c>
      <c r="AF84" s="65"/>
      <c r="AG84" s="66">
        <v>1</v>
      </c>
      <c r="AH84" s="66"/>
      <c r="AI84" s="66"/>
      <c r="AJ84" s="66">
        <f t="shared" si="60"/>
        <v>1</v>
      </c>
      <c r="AK84" s="67">
        <v>1</v>
      </c>
      <c r="AL84" s="74">
        <f t="shared" si="32"/>
        <v>18.399999999999999</v>
      </c>
    </row>
    <row r="85" spans="1:38" x14ac:dyDescent="0.3">
      <c r="A85" s="83" t="s">
        <v>155</v>
      </c>
      <c r="B85" s="84" t="s">
        <v>156</v>
      </c>
      <c r="C85" s="81"/>
      <c r="D85" s="65">
        <f>'[2]transportas ir kt.'!D55</f>
        <v>0</v>
      </c>
      <c r="E85" s="66">
        <f>'[2]transportas ir kt.'!E55</f>
        <v>1.6</v>
      </c>
      <c r="F85" s="66">
        <f>'[2]transportas ir kt.'!F55</f>
        <v>0</v>
      </c>
      <c r="G85" s="66">
        <f>'[2]transportas ir kt.'!G55</f>
        <v>1.6</v>
      </c>
      <c r="H85" s="66">
        <f t="shared" si="55"/>
        <v>3.2</v>
      </c>
      <c r="I85" s="67">
        <v>3.2</v>
      </c>
      <c r="J85" s="64">
        <f t="shared" si="56"/>
        <v>0</v>
      </c>
      <c r="K85" s="65">
        <f>'[2]transportas ir kt.'!K55</f>
        <v>0</v>
      </c>
      <c r="L85" s="66">
        <f>'[2]transportas ir kt.'!L55</f>
        <v>2</v>
      </c>
      <c r="M85" s="66">
        <f>'[2]transportas ir kt.'!M55</f>
        <v>0</v>
      </c>
      <c r="N85" s="66">
        <f>'[2]transportas ir kt.'!N55</f>
        <v>2</v>
      </c>
      <c r="O85" s="66">
        <f t="shared" si="57"/>
        <v>4</v>
      </c>
      <c r="P85" s="67">
        <v>4</v>
      </c>
      <c r="Q85" s="64">
        <f t="shared" si="35"/>
        <v>0</v>
      </c>
      <c r="R85" s="78">
        <f>'[2]transportas ir kt.'!R55</f>
        <v>3</v>
      </c>
      <c r="S85" s="66">
        <f>'[2]transportas ir kt.'!S55</f>
        <v>0</v>
      </c>
      <c r="T85" s="66">
        <f>'[2]transportas ir kt.'!T55</f>
        <v>3</v>
      </c>
      <c r="U85" s="66">
        <f>'[2]transportas ir kt.'!U55</f>
        <v>0</v>
      </c>
      <c r="V85" s="66">
        <f t="shared" si="59"/>
        <v>6</v>
      </c>
      <c r="W85" s="66">
        <v>6</v>
      </c>
      <c r="X85" s="64">
        <f t="shared" si="36"/>
        <v>0</v>
      </c>
      <c r="Y85" s="65"/>
      <c r="Z85" s="66">
        <v>2</v>
      </c>
      <c r="AA85" s="66"/>
      <c r="AB85" s="66"/>
      <c r="AC85" s="66">
        <f t="shared" si="58"/>
        <v>2</v>
      </c>
      <c r="AD85" s="67">
        <v>2</v>
      </c>
      <c r="AE85" s="64">
        <f t="shared" si="37"/>
        <v>0</v>
      </c>
      <c r="AF85" s="65"/>
      <c r="AG85" s="66">
        <v>2</v>
      </c>
      <c r="AH85" s="66"/>
      <c r="AI85" s="66"/>
      <c r="AJ85" s="66">
        <f t="shared" si="60"/>
        <v>2</v>
      </c>
      <c r="AK85" s="67">
        <v>2</v>
      </c>
      <c r="AL85" s="74">
        <f t="shared" si="32"/>
        <v>17.2</v>
      </c>
    </row>
    <row r="86" spans="1:38" x14ac:dyDescent="0.3">
      <c r="A86" s="83" t="s">
        <v>157</v>
      </c>
      <c r="B86" s="84" t="s">
        <v>32</v>
      </c>
      <c r="C86" s="64"/>
      <c r="D86" s="65">
        <f>[2]energetika!D57</f>
        <v>0</v>
      </c>
      <c r="E86" s="66">
        <v>205</v>
      </c>
      <c r="F86" s="66">
        <f>[2]energetika!F57</f>
        <v>0</v>
      </c>
      <c r="G86" s="66">
        <f>[2]energetika!G57</f>
        <v>0</v>
      </c>
      <c r="H86" s="66">
        <f t="shared" si="55"/>
        <v>205</v>
      </c>
      <c r="I86" s="67">
        <v>205</v>
      </c>
      <c r="J86" s="64">
        <f t="shared" si="56"/>
        <v>0</v>
      </c>
      <c r="K86" s="65">
        <f>[2]energetika!K57</f>
        <v>0</v>
      </c>
      <c r="L86" s="66">
        <f>[2]energetika!L57</f>
        <v>0</v>
      </c>
      <c r="M86" s="66">
        <f>[2]energetika!M57</f>
        <v>0</v>
      </c>
      <c r="N86" s="66">
        <f>[2]energetika!N57</f>
        <v>0</v>
      </c>
      <c r="O86" s="66">
        <f t="shared" si="57"/>
        <v>0</v>
      </c>
      <c r="P86" s="67">
        <f>[2]energetika!P57</f>
        <v>0</v>
      </c>
      <c r="Q86" s="64">
        <f t="shared" si="35"/>
        <v>0</v>
      </c>
      <c r="R86" s="78">
        <f>[2]energetika!R57</f>
        <v>0</v>
      </c>
      <c r="S86" s="66">
        <f>[2]energetika!S57</f>
        <v>0</v>
      </c>
      <c r="T86" s="66">
        <f>[2]energetika!T57</f>
        <v>0</v>
      </c>
      <c r="U86" s="66">
        <f>[2]energetika!U57</f>
        <v>0</v>
      </c>
      <c r="V86" s="66">
        <f t="shared" si="59"/>
        <v>0</v>
      </c>
      <c r="W86" s="66">
        <v>0</v>
      </c>
      <c r="X86" s="64">
        <f t="shared" si="36"/>
        <v>0</v>
      </c>
      <c r="Y86" s="65"/>
      <c r="Z86" s="66"/>
      <c r="AA86" s="66"/>
      <c r="AB86" s="66"/>
      <c r="AC86" s="66">
        <f t="shared" si="58"/>
        <v>0</v>
      </c>
      <c r="AD86" s="67"/>
      <c r="AE86" s="64">
        <f t="shared" si="37"/>
        <v>0</v>
      </c>
      <c r="AF86" s="65"/>
      <c r="AG86" s="66"/>
      <c r="AH86" s="66"/>
      <c r="AI86" s="66"/>
      <c r="AJ86" s="66">
        <f t="shared" si="60"/>
        <v>0</v>
      </c>
      <c r="AK86" s="67"/>
      <c r="AL86" s="74">
        <f t="shared" si="32"/>
        <v>205</v>
      </c>
    </row>
    <row r="87" spans="1:38" x14ac:dyDescent="0.3">
      <c r="A87" s="83" t="s">
        <v>158</v>
      </c>
      <c r="B87" s="84" t="s">
        <v>159</v>
      </c>
      <c r="C87" s="64"/>
      <c r="D87" s="65">
        <f>[2]energetika!D58</f>
        <v>0</v>
      </c>
      <c r="E87" s="66">
        <f>[2]energetika!E58</f>
        <v>0</v>
      </c>
      <c r="F87" s="66">
        <f>[2]energetika!F58</f>
        <v>1</v>
      </c>
      <c r="G87" s="66">
        <f>[2]energetika!G58</f>
        <v>0</v>
      </c>
      <c r="H87" s="66">
        <f t="shared" si="55"/>
        <v>1</v>
      </c>
      <c r="I87" s="67">
        <v>1</v>
      </c>
      <c r="J87" s="64">
        <f t="shared" si="56"/>
        <v>0</v>
      </c>
      <c r="K87" s="65">
        <f>[2]energetika!K58</f>
        <v>0</v>
      </c>
      <c r="L87" s="66">
        <f>[2]energetika!L58</f>
        <v>0</v>
      </c>
      <c r="M87" s="66">
        <f>[2]energetika!M58</f>
        <v>1</v>
      </c>
      <c r="N87" s="66">
        <f>[2]energetika!N58</f>
        <v>0</v>
      </c>
      <c r="O87" s="66">
        <f t="shared" si="57"/>
        <v>1</v>
      </c>
      <c r="P87" s="67">
        <v>1</v>
      </c>
      <c r="Q87" s="64">
        <f t="shared" si="35"/>
        <v>0</v>
      </c>
      <c r="R87" s="78">
        <f>[2]energetika!R58</f>
        <v>0</v>
      </c>
      <c r="S87" s="66">
        <f>[2]energetika!S58</f>
        <v>0</v>
      </c>
      <c r="T87" s="66">
        <f>[2]energetika!T58</f>
        <v>1</v>
      </c>
      <c r="U87" s="66">
        <f>[2]energetika!U58</f>
        <v>0</v>
      </c>
      <c r="V87" s="66">
        <f t="shared" si="59"/>
        <v>1</v>
      </c>
      <c r="W87" s="66">
        <v>1</v>
      </c>
      <c r="X87" s="64">
        <f t="shared" si="36"/>
        <v>0</v>
      </c>
      <c r="Y87" s="65"/>
      <c r="Z87" s="66">
        <v>1</v>
      </c>
      <c r="AA87" s="66"/>
      <c r="AB87" s="66">
        <v>1</v>
      </c>
      <c r="AC87" s="66">
        <f t="shared" si="58"/>
        <v>2</v>
      </c>
      <c r="AD87" s="67">
        <v>2</v>
      </c>
      <c r="AE87" s="64">
        <f t="shared" si="37"/>
        <v>0</v>
      </c>
      <c r="AF87" s="65"/>
      <c r="AG87" s="66">
        <v>1</v>
      </c>
      <c r="AH87" s="66"/>
      <c r="AI87" s="66">
        <v>1</v>
      </c>
      <c r="AJ87" s="66">
        <f t="shared" si="60"/>
        <v>2</v>
      </c>
      <c r="AK87" s="67">
        <v>2</v>
      </c>
      <c r="AL87" s="74">
        <f t="shared" si="32"/>
        <v>7</v>
      </c>
    </row>
    <row r="88" spans="1:38" x14ac:dyDescent="0.3">
      <c r="A88" s="83" t="s">
        <v>160</v>
      </c>
      <c r="B88" s="84" t="s">
        <v>161</v>
      </c>
      <c r="C88" s="64"/>
      <c r="D88" s="65">
        <f>'[2]transportas ir kt.'!D58</f>
        <v>0</v>
      </c>
      <c r="E88" s="66">
        <f>'[2]transportas ir kt.'!E58</f>
        <v>10</v>
      </c>
      <c r="F88" s="66">
        <f>'[2]transportas ir kt.'!F58</f>
        <v>0</v>
      </c>
      <c r="G88" s="66">
        <f>'[2]transportas ir kt.'!G58</f>
        <v>0</v>
      </c>
      <c r="H88" s="66">
        <f t="shared" si="55"/>
        <v>10</v>
      </c>
      <c r="I88" s="67">
        <v>10</v>
      </c>
      <c r="J88" s="64">
        <f t="shared" si="56"/>
        <v>0</v>
      </c>
      <c r="K88" s="65">
        <f>'[2]transportas ir kt.'!K58</f>
        <v>0</v>
      </c>
      <c r="L88" s="66">
        <f>'[2]transportas ir kt.'!L58</f>
        <v>0</v>
      </c>
      <c r="M88" s="66">
        <f>'[2]transportas ir kt.'!M58</f>
        <v>0</v>
      </c>
      <c r="N88" s="66">
        <f>'[2]transportas ir kt.'!N58</f>
        <v>0</v>
      </c>
      <c r="O88" s="66">
        <f t="shared" si="57"/>
        <v>0</v>
      </c>
      <c r="P88" s="67">
        <f>'[2]transportas ir kt.'!P58</f>
        <v>0</v>
      </c>
      <c r="Q88" s="64">
        <f t="shared" si="35"/>
        <v>0</v>
      </c>
      <c r="R88" s="78">
        <f>'[2]transportas ir kt.'!R58</f>
        <v>0</v>
      </c>
      <c r="S88" s="66">
        <f>'[2]transportas ir kt.'!S58</f>
        <v>0</v>
      </c>
      <c r="T88" s="66">
        <f>'[2]transportas ir kt.'!T58</f>
        <v>0</v>
      </c>
      <c r="U88" s="66">
        <f>'[2]transportas ir kt.'!U58</f>
        <v>0</v>
      </c>
      <c r="V88" s="66">
        <f t="shared" si="59"/>
        <v>0</v>
      </c>
      <c r="W88" s="66">
        <v>0</v>
      </c>
      <c r="X88" s="64">
        <f t="shared" si="36"/>
        <v>0</v>
      </c>
      <c r="Y88" s="65"/>
      <c r="Z88" s="66"/>
      <c r="AA88" s="66"/>
      <c r="AB88" s="66"/>
      <c r="AC88" s="66">
        <f t="shared" si="58"/>
        <v>0</v>
      </c>
      <c r="AD88" s="67"/>
      <c r="AE88" s="64">
        <f t="shared" si="37"/>
        <v>0</v>
      </c>
      <c r="AF88" s="65"/>
      <c r="AG88" s="66"/>
      <c r="AH88" s="66"/>
      <c r="AI88" s="66"/>
      <c r="AJ88" s="66">
        <f t="shared" si="60"/>
        <v>0</v>
      </c>
      <c r="AK88" s="67"/>
      <c r="AL88" s="74">
        <f t="shared" si="32"/>
        <v>10</v>
      </c>
    </row>
    <row r="89" spans="1:38" x14ac:dyDescent="0.3">
      <c r="A89" s="87" t="s">
        <v>162</v>
      </c>
      <c r="B89" s="88" t="s">
        <v>163</v>
      </c>
      <c r="C89" s="64"/>
      <c r="D89" s="65">
        <f>'[2]transportas ir kt.'!D59</f>
        <v>0</v>
      </c>
      <c r="E89" s="66">
        <f>'[2]transportas ir kt.'!E59</f>
        <v>0</v>
      </c>
      <c r="F89" s="66">
        <f>'[2]transportas ir kt.'!F59</f>
        <v>0</v>
      </c>
      <c r="G89" s="66">
        <f>'[2]transportas ir kt.'!G59</f>
        <v>0</v>
      </c>
      <c r="H89" s="66">
        <f t="shared" si="55"/>
        <v>0</v>
      </c>
      <c r="I89" s="67">
        <f>'[2]transportas ir kt.'!I59</f>
        <v>0</v>
      </c>
      <c r="J89" s="64">
        <f t="shared" si="56"/>
        <v>0</v>
      </c>
      <c r="K89" s="65">
        <f>'[2]transportas ir kt.'!K59</f>
        <v>0</v>
      </c>
      <c r="L89" s="66">
        <f>'[2]transportas ir kt.'!L59</f>
        <v>0</v>
      </c>
      <c r="M89" s="66">
        <f>'[2]transportas ir kt.'!M59</f>
        <v>4</v>
      </c>
      <c r="N89" s="66">
        <f>'[2]transportas ir kt.'!N59</f>
        <v>0</v>
      </c>
      <c r="O89" s="66">
        <f t="shared" si="57"/>
        <v>4</v>
      </c>
      <c r="P89" s="67">
        <v>4</v>
      </c>
      <c r="Q89" s="64">
        <f t="shared" si="35"/>
        <v>0</v>
      </c>
      <c r="R89" s="78">
        <f>'[2]transportas ir kt.'!R59</f>
        <v>0</v>
      </c>
      <c r="S89" s="66">
        <f>'[2]transportas ir kt.'!S59</f>
        <v>0</v>
      </c>
      <c r="T89" s="66">
        <f>'[2]transportas ir kt.'!T59</f>
        <v>0</v>
      </c>
      <c r="U89" s="66">
        <f>'[2]transportas ir kt.'!U59</f>
        <v>0</v>
      </c>
      <c r="V89" s="66">
        <f t="shared" si="59"/>
        <v>0</v>
      </c>
      <c r="W89" s="66">
        <v>0</v>
      </c>
      <c r="X89" s="64">
        <f t="shared" si="36"/>
        <v>0</v>
      </c>
      <c r="Y89" s="65"/>
      <c r="Z89" s="66"/>
      <c r="AA89" s="66"/>
      <c r="AB89" s="66"/>
      <c r="AC89" s="66">
        <f t="shared" si="58"/>
        <v>0</v>
      </c>
      <c r="AD89" s="67"/>
      <c r="AE89" s="64">
        <f t="shared" si="37"/>
        <v>0</v>
      </c>
      <c r="AF89" s="65"/>
      <c r="AG89" s="66"/>
      <c r="AH89" s="66"/>
      <c r="AI89" s="66"/>
      <c r="AJ89" s="66">
        <f t="shared" si="60"/>
        <v>0</v>
      </c>
      <c r="AK89" s="67"/>
      <c r="AL89" s="74">
        <f t="shared" si="32"/>
        <v>4</v>
      </c>
    </row>
    <row r="90" spans="1:38" x14ac:dyDescent="0.3">
      <c r="A90" s="83" t="s">
        <v>164</v>
      </c>
      <c r="B90" s="89" t="s">
        <v>165</v>
      </c>
      <c r="C90" s="90"/>
      <c r="D90" s="91">
        <f>'[2]transportas ir kt.'!D60</f>
        <v>0</v>
      </c>
      <c r="E90" s="92">
        <f>'[2]transportas ir kt.'!E60</f>
        <v>0</v>
      </c>
      <c r="F90" s="92">
        <v>239</v>
      </c>
      <c r="G90" s="92">
        <f>'[2]transportas ir kt.'!G60</f>
        <v>0</v>
      </c>
      <c r="H90" s="92">
        <f t="shared" ref="H90:H92" si="61">SUM(D90:G90)</f>
        <v>239</v>
      </c>
      <c r="I90" s="93">
        <v>239</v>
      </c>
      <c r="J90" s="90">
        <f t="shared" si="56"/>
        <v>0</v>
      </c>
      <c r="K90" s="91">
        <f>'[2]transportas ir kt.'!K60</f>
        <v>0</v>
      </c>
      <c r="L90" s="92">
        <f>'[2]transportas ir kt.'!L60</f>
        <v>0</v>
      </c>
      <c r="M90" s="92">
        <f>'[2]transportas ir kt.'!M60</f>
        <v>0</v>
      </c>
      <c r="N90" s="92">
        <f>'[2]transportas ir kt.'!N60</f>
        <v>0</v>
      </c>
      <c r="O90" s="92">
        <f t="shared" si="57"/>
        <v>0</v>
      </c>
      <c r="P90" s="93"/>
      <c r="Q90" s="90">
        <f t="shared" si="35"/>
        <v>0</v>
      </c>
      <c r="R90" s="91">
        <f>'[2]transportas ir kt.'!R60</f>
        <v>0</v>
      </c>
      <c r="S90" s="92">
        <f>'[2]transportas ir kt.'!S60</f>
        <v>0</v>
      </c>
      <c r="T90" s="92">
        <f>'[2]transportas ir kt.'!T60</f>
        <v>0</v>
      </c>
      <c r="U90" s="92">
        <f>'[2]transportas ir kt.'!U60</f>
        <v>0</v>
      </c>
      <c r="V90" s="92">
        <f t="shared" si="59"/>
        <v>0</v>
      </c>
      <c r="W90" s="93">
        <v>0</v>
      </c>
      <c r="X90" s="90">
        <f t="shared" si="36"/>
        <v>0</v>
      </c>
      <c r="Y90" s="91"/>
      <c r="Z90" s="92"/>
      <c r="AA90" s="92"/>
      <c r="AB90" s="92"/>
      <c r="AC90" s="92">
        <f t="shared" si="58"/>
        <v>0</v>
      </c>
      <c r="AD90" s="93"/>
      <c r="AE90" s="90">
        <f t="shared" si="37"/>
        <v>0</v>
      </c>
      <c r="AF90" s="91"/>
      <c r="AG90" s="92"/>
      <c r="AH90" s="92"/>
      <c r="AI90" s="92"/>
      <c r="AJ90" s="92">
        <f t="shared" si="60"/>
        <v>0</v>
      </c>
      <c r="AK90" s="93"/>
      <c r="AL90" s="94">
        <f t="shared" si="32"/>
        <v>239</v>
      </c>
    </row>
    <row r="91" spans="1:38" ht="20.25" customHeight="1" x14ac:dyDescent="0.3">
      <c r="A91" s="83" t="s">
        <v>166</v>
      </c>
      <c r="B91" s="95" t="s">
        <v>167</v>
      </c>
      <c r="C91" s="64"/>
      <c r="D91" s="65">
        <f>'[2]transportas ir kt.'!D61</f>
        <v>0</v>
      </c>
      <c r="E91" s="66">
        <v>10</v>
      </c>
      <c r="F91" s="66">
        <f>'[2]transportas ir kt.'!F61</f>
        <v>0</v>
      </c>
      <c r="G91" s="66">
        <f>'[2]transportas ir kt.'!G61</f>
        <v>0</v>
      </c>
      <c r="H91" s="66">
        <f t="shared" si="61"/>
        <v>10</v>
      </c>
      <c r="I91" s="96">
        <v>10</v>
      </c>
      <c r="J91" s="64">
        <f t="shared" si="56"/>
        <v>0</v>
      </c>
      <c r="K91" s="65">
        <f>'[2]transportas ir kt.'!K61</f>
        <v>0</v>
      </c>
      <c r="L91" s="66">
        <f>'[2]transportas ir kt.'!L61</f>
        <v>0</v>
      </c>
      <c r="M91" s="66">
        <f>'[2]transportas ir kt.'!M61</f>
        <v>0</v>
      </c>
      <c r="N91" s="66">
        <f>'[2]transportas ir kt.'!N61</f>
        <v>0</v>
      </c>
      <c r="O91" s="66">
        <f t="shared" si="57"/>
        <v>0</v>
      </c>
      <c r="P91" s="96"/>
      <c r="Q91" s="64">
        <f t="shared" si="35"/>
        <v>0</v>
      </c>
      <c r="R91" s="65">
        <f>'[2]transportas ir kt.'!R61</f>
        <v>0</v>
      </c>
      <c r="S91" s="66">
        <f>'[2]transportas ir kt.'!S61</f>
        <v>0</v>
      </c>
      <c r="T91" s="66">
        <f>'[2]transportas ir kt.'!T61</f>
        <v>0</v>
      </c>
      <c r="U91" s="66">
        <f>'[2]transportas ir kt.'!U61</f>
        <v>0</v>
      </c>
      <c r="V91" s="66">
        <f t="shared" si="59"/>
        <v>0</v>
      </c>
      <c r="W91" s="96">
        <v>0</v>
      </c>
      <c r="X91" s="64">
        <f t="shared" si="36"/>
        <v>0</v>
      </c>
      <c r="Y91" s="65"/>
      <c r="Z91" s="66"/>
      <c r="AA91" s="66"/>
      <c r="AB91" s="66"/>
      <c r="AC91" s="66">
        <f t="shared" si="58"/>
        <v>0</v>
      </c>
      <c r="AD91" s="96"/>
      <c r="AE91" s="64">
        <f t="shared" si="37"/>
        <v>0</v>
      </c>
      <c r="AF91" s="65"/>
      <c r="AG91" s="66"/>
      <c r="AH91" s="66"/>
      <c r="AI91" s="66"/>
      <c r="AJ91" s="66">
        <f t="shared" si="60"/>
        <v>0</v>
      </c>
      <c r="AK91" s="96"/>
      <c r="AL91" s="74">
        <f t="shared" si="32"/>
        <v>10</v>
      </c>
    </row>
    <row r="92" spans="1:38" ht="15" thickBot="1" x14ac:dyDescent="0.35">
      <c r="A92" s="97" t="s">
        <v>168</v>
      </c>
      <c r="B92" s="98" t="s">
        <v>169</v>
      </c>
      <c r="C92" s="99"/>
      <c r="D92" s="100">
        <f>'[2]transportas ir kt.'!D62</f>
        <v>0</v>
      </c>
      <c r="E92" s="101">
        <f>'[2]transportas ir kt.'!E62</f>
        <v>0</v>
      </c>
      <c r="F92" s="101">
        <f>'[2]transportas ir kt.'!F62</f>
        <v>0</v>
      </c>
      <c r="G92" s="101">
        <f>'[2]transportas ir kt.'!G62</f>
        <v>0</v>
      </c>
      <c r="H92" s="101">
        <f t="shared" si="61"/>
        <v>0</v>
      </c>
      <c r="I92" s="102">
        <f>'[2]transportas ir kt.'!I62</f>
        <v>0</v>
      </c>
      <c r="J92" s="99">
        <f t="shared" si="56"/>
        <v>0</v>
      </c>
      <c r="K92" s="100">
        <f>'[2]transportas ir kt.'!K62</f>
        <v>0</v>
      </c>
      <c r="L92" s="101">
        <f>'[2]transportas ir kt.'!L62</f>
        <v>0</v>
      </c>
      <c r="M92" s="101">
        <f>'[2]transportas ir kt.'!M62</f>
        <v>0</v>
      </c>
      <c r="N92" s="101">
        <f>'[2]transportas ir kt.'!N62</f>
        <v>0</v>
      </c>
      <c r="O92" s="101">
        <f t="shared" si="57"/>
        <v>0</v>
      </c>
      <c r="P92" s="102"/>
      <c r="Q92" s="99">
        <f t="shared" si="35"/>
        <v>0</v>
      </c>
      <c r="R92" s="100">
        <f>'[2]transportas ir kt.'!R62</f>
        <v>0</v>
      </c>
      <c r="S92" s="101">
        <f>'[2]transportas ir kt.'!S62</f>
        <v>0</v>
      </c>
      <c r="T92" s="101">
        <f>'[2]transportas ir kt.'!T62</f>
        <v>0</v>
      </c>
      <c r="U92" s="101">
        <f>'[2]transportas ir kt.'!U62</f>
        <v>0</v>
      </c>
      <c r="V92" s="101">
        <f t="shared" si="59"/>
        <v>0</v>
      </c>
      <c r="W92" s="102">
        <v>0</v>
      </c>
      <c r="X92" s="99">
        <f t="shared" si="36"/>
        <v>0</v>
      </c>
      <c r="Y92" s="100"/>
      <c r="Z92" s="101"/>
      <c r="AA92" s="101">
        <v>90</v>
      </c>
      <c r="AB92" s="101" t="e">
        <f>'[2]transportas ir kt.'!AB62</f>
        <v>#REF!</v>
      </c>
      <c r="AC92" s="101" t="e">
        <f t="shared" si="58"/>
        <v>#REF!</v>
      </c>
      <c r="AD92" s="102">
        <v>90</v>
      </c>
      <c r="AE92" s="99" t="e">
        <f t="shared" si="37"/>
        <v>#REF!</v>
      </c>
      <c r="AF92" s="100"/>
      <c r="AG92" s="101"/>
      <c r="AH92" s="101">
        <v>60</v>
      </c>
      <c r="AI92" s="101"/>
      <c r="AJ92" s="101">
        <f t="shared" si="60"/>
        <v>60</v>
      </c>
      <c r="AK92" s="102">
        <v>60</v>
      </c>
      <c r="AL92" s="103" t="e">
        <f t="shared" si="32"/>
        <v>#REF!</v>
      </c>
    </row>
  </sheetData>
  <mergeCells count="13">
    <mergeCell ref="A2:U2"/>
    <mergeCell ref="A5:A6"/>
    <mergeCell ref="C5:C6"/>
    <mergeCell ref="D5:I5"/>
    <mergeCell ref="J5:J6"/>
    <mergeCell ref="K5:P5"/>
    <mergeCell ref="Q5:Q6"/>
    <mergeCell ref="R5:W5"/>
    <mergeCell ref="X5:X6"/>
    <mergeCell ref="Y5:AD5"/>
    <mergeCell ref="AE5:AE6"/>
    <mergeCell ref="AF5:AK5"/>
    <mergeCell ref="AL5:AL6"/>
  </mergeCells>
  <conditionalFormatting sqref="B13:B14">
    <cfRule type="cellIs" dxfId="52" priority="1" operator="equal">
      <formula>0</formula>
    </cfRule>
  </conditionalFormatting>
  <pageMargins left="0.70866141732283472" right="0.70866141732283472" top="0.74803149606299213" bottom="0.74803149606299213" header="0.31496062992125984" footer="0.31496062992125984"/>
  <pageSetup paperSize="9" scale="67" fitToHeight="0" orientation="portrait" r:id="rId1"/>
  <headerFooter>
    <oddFooter>&amp;C&amp;P</oddFooter>
  </headerFooter>
  <rowBreaks count="2" manualBreakCount="2">
    <brk id="40" max="16383" man="1"/>
    <brk id="69" max="16383" man="1"/>
  </rowBreak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3EAE24-FD1D-48AB-92C0-53DBB6112737}">
  <sheetPr>
    <pageSetUpPr fitToPage="1"/>
  </sheetPr>
  <dimension ref="A1:AP92"/>
  <sheetViews>
    <sheetView showGridLines="0" showZeros="0" zoomScaleNormal="100" workbookViewId="0">
      <pane xSplit="2" ySplit="6" topLeftCell="K7" activePane="bottomRight" state="frozen"/>
      <selection pane="topRight" activeCell="C1" sqref="C1"/>
      <selection pane="bottomLeft" activeCell="A7" sqref="A7"/>
      <selection pane="bottomRight" activeCell="B47" sqref="B47"/>
    </sheetView>
  </sheetViews>
  <sheetFormatPr defaultRowHeight="14.4" x14ac:dyDescent="0.3"/>
  <cols>
    <col min="2" max="2" width="51.6640625" customWidth="1"/>
    <col min="3" max="3" width="11.5546875" customWidth="1"/>
    <col min="4" max="6" width="9.5546875" bestFit="1" customWidth="1"/>
    <col min="7" max="7" width="9.33203125" bestFit="1" customWidth="1"/>
    <col min="8" max="9" width="9.5546875" bestFit="1" customWidth="1"/>
    <col min="10" max="10" width="10.109375" customWidth="1"/>
    <col min="11" max="14" width="9.33203125" customWidth="1"/>
    <col min="15" max="16" width="9.5546875" customWidth="1"/>
    <col min="17" max="17" width="10.109375" customWidth="1"/>
    <col min="18" max="29" width="9.33203125" customWidth="1"/>
    <col min="30" max="30" width="11.5546875" customWidth="1"/>
    <col min="31" max="36" width="9.33203125" customWidth="1"/>
    <col min="37" max="37" width="10" customWidth="1"/>
    <col min="38" max="38" width="11.33203125" customWidth="1"/>
  </cols>
  <sheetData>
    <row r="1" spans="1:42" ht="15.6" x14ac:dyDescent="0.3">
      <c r="Q1" s="1" t="s">
        <v>170</v>
      </c>
    </row>
    <row r="2" spans="1:42" x14ac:dyDescent="0.3">
      <c r="A2" s="315" t="s">
        <v>0</v>
      </c>
      <c r="B2" s="315"/>
      <c r="C2" s="315"/>
      <c r="D2" s="315"/>
      <c r="E2" s="315"/>
      <c r="F2" s="315"/>
      <c r="G2" s="315"/>
      <c r="H2" s="315"/>
      <c r="I2" s="315"/>
      <c r="J2" s="315"/>
      <c r="K2" s="315"/>
      <c r="L2" s="315"/>
      <c r="M2" s="315"/>
      <c r="N2" s="315"/>
      <c r="O2" s="315"/>
      <c r="P2" s="315"/>
      <c r="Q2" s="315"/>
      <c r="R2" s="315"/>
      <c r="S2" s="315"/>
      <c r="T2" s="315"/>
      <c r="U2" s="315"/>
      <c r="V2" s="3"/>
      <c r="W2" s="3"/>
      <c r="X2" s="3"/>
      <c r="Y2" s="3"/>
      <c r="Z2" s="3"/>
      <c r="AA2" s="3"/>
      <c r="AB2" s="3"/>
      <c r="AC2" s="3"/>
      <c r="AD2" s="3"/>
      <c r="AE2" s="3"/>
      <c r="AF2" s="3"/>
      <c r="AG2" s="3"/>
      <c r="AH2" s="3"/>
      <c r="AI2" s="3"/>
      <c r="AJ2" s="3"/>
      <c r="AK2" s="3"/>
      <c r="AL2" s="3"/>
    </row>
    <row r="3" spans="1:42" ht="15" thickBot="1" x14ac:dyDescent="0.35">
      <c r="A3" s="2"/>
      <c r="B3" s="2"/>
      <c r="C3" s="2"/>
      <c r="D3" s="2"/>
      <c r="E3" s="2"/>
      <c r="F3" s="2"/>
      <c r="G3" s="2"/>
      <c r="H3" s="2">
        <f>+H43-H53-H55-H86-I90*0.5</f>
        <v>3472.5200000000004</v>
      </c>
      <c r="I3" s="2"/>
      <c r="J3" s="2"/>
      <c r="K3" s="2"/>
      <c r="L3" s="2"/>
      <c r="M3" s="2"/>
      <c r="N3" s="2"/>
      <c r="O3" s="2"/>
      <c r="P3" s="2"/>
      <c r="Q3" s="2"/>
      <c r="R3" s="2"/>
      <c r="S3" s="2"/>
      <c r="T3" s="2"/>
      <c r="U3" s="2"/>
      <c r="V3" s="3"/>
      <c r="W3" s="3"/>
      <c r="X3" s="3"/>
      <c r="Y3" s="3"/>
      <c r="Z3" s="3"/>
      <c r="AA3" s="3"/>
      <c r="AB3" s="3"/>
      <c r="AC3" s="3"/>
      <c r="AD3" s="3"/>
      <c r="AE3" s="3"/>
      <c r="AF3" s="3"/>
      <c r="AG3" s="3"/>
      <c r="AH3" s="3"/>
      <c r="AI3" s="3"/>
      <c r="AJ3" s="3"/>
      <c r="AK3" s="3"/>
      <c r="AL3" s="3"/>
    </row>
    <row r="4" spans="1:42" ht="30.75" hidden="1" customHeight="1" thickBot="1" x14ac:dyDescent="0.35">
      <c r="A4" s="3"/>
      <c r="B4" s="3"/>
      <c r="C4" s="3"/>
      <c r="D4" s="4">
        <f>D7-D41</f>
        <v>56.673745000000054</v>
      </c>
      <c r="E4" s="4">
        <f t="shared" ref="E4:AJ4" si="0">E7-E41</f>
        <v>-68.244721666666919</v>
      </c>
      <c r="F4" s="4">
        <f t="shared" si="0"/>
        <v>-25.853350238095345</v>
      </c>
      <c r="G4" s="4">
        <f t="shared" si="0"/>
        <v>37.416999761904719</v>
      </c>
      <c r="H4" s="4">
        <f t="shared" si="0"/>
        <v>-7.3271428573207231E-3</v>
      </c>
      <c r="I4" s="4"/>
      <c r="J4" s="4">
        <f t="shared" si="0"/>
        <v>0</v>
      </c>
      <c r="K4" s="4">
        <f t="shared" si="0"/>
        <v>31.155512261904676</v>
      </c>
      <c r="L4" s="4">
        <f t="shared" si="0"/>
        <v>9.7788455952380104</v>
      </c>
      <c r="M4" s="4">
        <f t="shared" si="0"/>
        <v>-110.99115440476197</v>
      </c>
      <c r="N4" s="4">
        <f t="shared" si="0"/>
        <v>178.74949559523793</v>
      </c>
      <c r="O4" s="4">
        <f t="shared" si="0"/>
        <v>108.69269904761836</v>
      </c>
      <c r="P4" s="4"/>
      <c r="Q4" s="4">
        <f t="shared" si="0"/>
        <v>0</v>
      </c>
      <c r="R4" s="4">
        <f t="shared" si="0"/>
        <v>24.03899738095231</v>
      </c>
      <c r="S4" s="4">
        <f t="shared" si="0"/>
        <v>16.745664047618988</v>
      </c>
      <c r="T4" s="4">
        <f t="shared" si="0"/>
        <v>23.195664047618948</v>
      </c>
      <c r="U4" s="4">
        <f t="shared" si="0"/>
        <v>23.278164047618958</v>
      </c>
      <c r="V4" s="4">
        <f t="shared" si="0"/>
        <v>87.258489523809203</v>
      </c>
      <c r="W4" s="4"/>
      <c r="X4" s="4">
        <f t="shared" si="0"/>
        <v>0</v>
      </c>
      <c r="Y4" s="4" t="e">
        <f t="shared" si="0"/>
        <v>#REF!</v>
      </c>
      <c r="Z4" s="4" t="e">
        <f t="shared" si="0"/>
        <v>#REF!</v>
      </c>
      <c r="AA4" s="4" t="e">
        <f t="shared" si="0"/>
        <v>#REF!</v>
      </c>
      <c r="AB4" s="4" t="e">
        <f t="shared" si="0"/>
        <v>#REF!</v>
      </c>
      <c r="AC4" s="4" t="e">
        <f t="shared" si="0"/>
        <v>#REF!</v>
      </c>
      <c r="AD4" s="4"/>
      <c r="AE4" s="4" t="e">
        <f t="shared" si="0"/>
        <v>#REF!</v>
      </c>
      <c r="AF4" s="4" t="e">
        <f t="shared" si="0"/>
        <v>#REF!</v>
      </c>
      <c r="AG4" s="4" t="e">
        <f t="shared" si="0"/>
        <v>#REF!</v>
      </c>
      <c r="AH4" s="4" t="e">
        <f t="shared" si="0"/>
        <v>#REF!</v>
      </c>
      <c r="AI4" s="4" t="e">
        <f t="shared" si="0"/>
        <v>#REF!</v>
      </c>
      <c r="AJ4" s="4" t="e">
        <f t="shared" si="0"/>
        <v>#REF!</v>
      </c>
      <c r="AK4" s="4"/>
      <c r="AL4" s="5" t="e">
        <f>AL7-AL41</f>
        <v>#REF!</v>
      </c>
    </row>
    <row r="5" spans="1:42" ht="29.25" customHeight="1" thickBot="1" x14ac:dyDescent="0.35">
      <c r="A5" s="306" t="s">
        <v>1</v>
      </c>
      <c r="B5" s="6" t="s">
        <v>2</v>
      </c>
      <c r="C5" s="308" t="s">
        <v>3</v>
      </c>
      <c r="D5" s="310" t="s">
        <v>4</v>
      </c>
      <c r="E5" s="311"/>
      <c r="F5" s="311"/>
      <c r="G5" s="311"/>
      <c r="H5" s="311"/>
      <c r="I5" s="311"/>
      <c r="J5" s="308" t="s">
        <v>5</v>
      </c>
      <c r="K5" s="312" t="s">
        <v>6</v>
      </c>
      <c r="L5" s="313"/>
      <c r="M5" s="313"/>
      <c r="N5" s="313"/>
      <c r="O5" s="313"/>
      <c r="P5" s="314"/>
      <c r="Q5" s="308" t="s">
        <v>7</v>
      </c>
      <c r="R5" s="312" t="s">
        <v>8</v>
      </c>
      <c r="S5" s="313"/>
      <c r="T5" s="313"/>
      <c r="U5" s="313"/>
      <c r="V5" s="313"/>
      <c r="W5" s="314"/>
      <c r="X5" s="308" t="s">
        <v>9</v>
      </c>
      <c r="Y5" s="313" t="s">
        <v>10</v>
      </c>
      <c r="Z5" s="313"/>
      <c r="AA5" s="313"/>
      <c r="AB5" s="313"/>
      <c r="AC5" s="313"/>
      <c r="AD5" s="314"/>
      <c r="AE5" s="308" t="s">
        <v>11</v>
      </c>
      <c r="AF5" s="312" t="s">
        <v>12</v>
      </c>
      <c r="AG5" s="313"/>
      <c r="AH5" s="313"/>
      <c r="AI5" s="313"/>
      <c r="AJ5" s="313"/>
      <c r="AK5" s="314"/>
      <c r="AL5" s="302" t="s">
        <v>13</v>
      </c>
    </row>
    <row r="6" spans="1:42" ht="41.4" thickBot="1" x14ac:dyDescent="0.35">
      <c r="A6" s="307"/>
      <c r="B6" s="7" t="s">
        <v>14</v>
      </c>
      <c r="C6" s="309"/>
      <c r="D6" s="8" t="s">
        <v>15</v>
      </c>
      <c r="E6" s="9" t="s">
        <v>16</v>
      </c>
      <c r="F6" s="9" t="s">
        <v>17</v>
      </c>
      <c r="G6" s="9" t="s">
        <v>18</v>
      </c>
      <c r="H6" s="9" t="s">
        <v>19</v>
      </c>
      <c r="I6" s="10" t="s">
        <v>20</v>
      </c>
      <c r="J6" s="309"/>
      <c r="K6" s="11" t="s">
        <v>15</v>
      </c>
      <c r="L6" s="12" t="s">
        <v>16</v>
      </c>
      <c r="M6" s="12" t="s">
        <v>17</v>
      </c>
      <c r="N6" s="12" t="s">
        <v>18</v>
      </c>
      <c r="O6" s="12" t="s">
        <v>19</v>
      </c>
      <c r="P6" s="13" t="s">
        <v>20</v>
      </c>
      <c r="Q6" s="309"/>
      <c r="R6" s="14" t="s">
        <v>15</v>
      </c>
      <c r="S6" s="9" t="s">
        <v>16</v>
      </c>
      <c r="T6" s="9" t="s">
        <v>17</v>
      </c>
      <c r="U6" s="9" t="s">
        <v>18</v>
      </c>
      <c r="V6" s="9" t="s">
        <v>19</v>
      </c>
      <c r="W6" s="15" t="s">
        <v>20</v>
      </c>
      <c r="X6" s="309"/>
      <c r="Y6" s="11" t="s">
        <v>15</v>
      </c>
      <c r="Z6" s="12" t="s">
        <v>16</v>
      </c>
      <c r="AA6" s="12" t="s">
        <v>17</v>
      </c>
      <c r="AB6" s="12" t="s">
        <v>18</v>
      </c>
      <c r="AC6" s="12" t="s">
        <v>19</v>
      </c>
      <c r="AD6" s="13" t="s">
        <v>20</v>
      </c>
      <c r="AE6" s="309"/>
      <c r="AF6" s="8" t="s">
        <v>15</v>
      </c>
      <c r="AG6" s="9" t="s">
        <v>16</v>
      </c>
      <c r="AH6" s="9" t="s">
        <v>17</v>
      </c>
      <c r="AI6" s="9" t="s">
        <v>18</v>
      </c>
      <c r="AJ6" s="9" t="s">
        <v>19</v>
      </c>
      <c r="AK6" s="10" t="s">
        <v>20</v>
      </c>
      <c r="AL6" s="303"/>
      <c r="AN6" s="16"/>
    </row>
    <row r="7" spans="1:42" ht="15.75" customHeight="1" x14ac:dyDescent="0.3">
      <c r="A7" s="17" t="s">
        <v>21</v>
      </c>
      <c r="B7" s="18" t="s">
        <v>22</v>
      </c>
      <c r="C7" s="19">
        <f t="shared" ref="C7:I7" si="1">C8+C9+C21+C32+C38</f>
        <v>1585.19</v>
      </c>
      <c r="D7" s="20">
        <f t="shared" si="1"/>
        <v>1633.5324500000002</v>
      </c>
      <c r="E7" s="21">
        <f t="shared" si="1"/>
        <v>1162.1839833333333</v>
      </c>
      <c r="F7" s="21">
        <f t="shared" si="1"/>
        <v>1424.4053547619048</v>
      </c>
      <c r="G7" s="21">
        <f t="shared" si="1"/>
        <v>295.79570476190474</v>
      </c>
      <c r="H7" s="22">
        <f t="shared" si="1"/>
        <v>4515.9174928571429</v>
      </c>
      <c r="I7" s="23">
        <f t="shared" si="1"/>
        <v>0</v>
      </c>
      <c r="J7" s="19"/>
      <c r="K7" s="20">
        <f t="shared" ref="K7:W7" si="2">K8+K9+K21+K32+K38</f>
        <v>225.9569047619047</v>
      </c>
      <c r="L7" s="21">
        <f t="shared" si="2"/>
        <v>210.57023809523804</v>
      </c>
      <c r="M7" s="21">
        <f t="shared" si="2"/>
        <v>372.98023809523806</v>
      </c>
      <c r="N7" s="21">
        <f t="shared" si="2"/>
        <v>1086.490888095238</v>
      </c>
      <c r="O7" s="21">
        <f t="shared" si="2"/>
        <v>1895.9982690476188</v>
      </c>
      <c r="P7" s="23">
        <f t="shared" si="2"/>
        <v>0</v>
      </c>
      <c r="Q7" s="19">
        <f t="shared" si="2"/>
        <v>0</v>
      </c>
      <c r="R7" s="19">
        <f t="shared" si="2"/>
        <v>219.73810238095231</v>
      </c>
      <c r="S7" s="19">
        <f t="shared" si="2"/>
        <v>221.64476904761898</v>
      </c>
      <c r="T7" s="19">
        <f t="shared" si="2"/>
        <v>807.53476904761897</v>
      </c>
      <c r="U7" s="19">
        <f t="shared" si="2"/>
        <v>223.72726904761896</v>
      </c>
      <c r="V7" s="19">
        <f t="shared" si="2"/>
        <v>1472.6449095238092</v>
      </c>
      <c r="W7" s="19">
        <f t="shared" si="2"/>
        <v>0</v>
      </c>
      <c r="X7" s="19"/>
      <c r="Y7" s="20">
        <f t="shared" ref="Y7:AD7" si="3">Y8+Y9+Y21+Y32+Y38</f>
        <v>216.90726904761897</v>
      </c>
      <c r="Z7" s="21">
        <f t="shared" si="3"/>
        <v>216.90726904761897</v>
      </c>
      <c r="AA7" s="21">
        <f t="shared" si="3"/>
        <v>216.90726904761897</v>
      </c>
      <c r="AB7" s="21">
        <f t="shared" si="3"/>
        <v>219.71976904761897</v>
      </c>
      <c r="AC7" s="21">
        <f t="shared" si="3"/>
        <v>870.44157619047587</v>
      </c>
      <c r="AD7" s="23">
        <f t="shared" si="3"/>
        <v>0</v>
      </c>
      <c r="AE7" s="19"/>
      <c r="AF7" s="19">
        <f t="shared" ref="AF7:AK7" si="4">AF8+AF9+AF21+AF32+AF38</f>
        <v>229.54948333333326</v>
      </c>
      <c r="AG7" s="19">
        <f t="shared" si="4"/>
        <v>229.54948333333326</v>
      </c>
      <c r="AH7" s="19">
        <f t="shared" si="4"/>
        <v>229.44948333333326</v>
      </c>
      <c r="AI7" s="19">
        <f t="shared" si="4"/>
        <v>231.58448333333328</v>
      </c>
      <c r="AJ7" s="19">
        <f t="shared" si="4"/>
        <v>920.13293333333309</v>
      </c>
      <c r="AK7" s="19">
        <f t="shared" si="4"/>
        <v>0</v>
      </c>
      <c r="AL7" s="19">
        <f>AL8+AL9+AL21+AL32+AL38</f>
        <v>9675.1351809523803</v>
      </c>
      <c r="AN7" s="16"/>
      <c r="AP7" s="16"/>
    </row>
    <row r="8" spans="1:42" ht="15.75" customHeight="1" x14ac:dyDescent="0.3">
      <c r="A8" s="24" t="s">
        <v>23</v>
      </c>
      <c r="B8" s="25" t="s">
        <v>24</v>
      </c>
      <c r="C8" s="26"/>
      <c r="D8" s="27">
        <f>'[2]Nusidėvėjimo skaičiavimas'!E44+D86</f>
        <v>102.36345</v>
      </c>
      <c r="E8" s="27">
        <f>'[2]Nusidėvėjimo skaičiavimas'!F44+E86</f>
        <v>104.84398333333334</v>
      </c>
      <c r="F8" s="27">
        <f>'[2]Nusidėvėjimo skaičiavimas'!G44+F86</f>
        <v>115.26535476190476</v>
      </c>
      <c r="G8" s="27">
        <f>'[2]Nusidėvėjimo skaičiavimas'!H44+G86</f>
        <v>214.55570476190471</v>
      </c>
      <c r="H8" s="22">
        <f>SUM(D8:G8)</f>
        <v>537.02849285714285</v>
      </c>
      <c r="I8" s="28"/>
      <c r="J8" s="26"/>
      <c r="K8" s="27">
        <f>'[2]Nusidėvėjimo skaičiavimas'!J44+K86</f>
        <v>208.31690476190471</v>
      </c>
      <c r="L8" s="27">
        <f>'[2]Nusidėvėjimo skaičiavimas'!K44+L86</f>
        <v>210.57023809523804</v>
      </c>
      <c r="M8" s="27">
        <f>'[2]Nusidėvėjimo skaičiavimas'!L44+M86</f>
        <v>210.57023809523804</v>
      </c>
      <c r="N8" s="27">
        <f>'[2]Nusidėvėjimo skaičiavimas'!M44+N86</f>
        <v>212.06088809523803</v>
      </c>
      <c r="O8" s="22">
        <f>SUM(K8:N8)</f>
        <v>841.5182690476189</v>
      </c>
      <c r="P8" s="28"/>
      <c r="Q8" s="26"/>
      <c r="R8" s="29">
        <f>'[2]Nusidėvėjimo skaičiavimas'!O44+R86</f>
        <v>219.73810238095231</v>
      </c>
      <c r="S8" s="29">
        <f>'[2]Nusidėvėjimo skaičiavimas'!P44+S86</f>
        <v>221.64476904761898</v>
      </c>
      <c r="T8" s="29">
        <f>'[2]Nusidėvėjimo skaičiavimas'!Q44+T86</f>
        <v>221.63476904761899</v>
      </c>
      <c r="U8" s="29">
        <f>'[2]Nusidėvėjimo skaičiavimas'!R44+U86</f>
        <v>223.72726904761896</v>
      </c>
      <c r="V8" s="22">
        <f>SUM(R8:U8)</f>
        <v>886.74490952380927</v>
      </c>
      <c r="W8" s="33"/>
      <c r="X8" s="26"/>
      <c r="Y8" s="27">
        <f>'[2]Nusidėvėjimo skaičiavimas'!T44+Y86</f>
        <v>216.90726904761897</v>
      </c>
      <c r="Z8" s="27">
        <f>'[2]Nusidėvėjimo skaičiavimas'!U44+Z86</f>
        <v>216.90726904761897</v>
      </c>
      <c r="AA8" s="27">
        <f>'[2]Nusidėvėjimo skaičiavimas'!V44+AA86</f>
        <v>216.90726904761897</v>
      </c>
      <c r="AB8" s="22">
        <f>'[2]Nusidėvėjimo skaičiavimas'!W44+AB86</f>
        <v>219.71976904761897</v>
      </c>
      <c r="AC8" s="22">
        <f>SUM(Y8:AB8)</f>
        <v>870.44157619047587</v>
      </c>
      <c r="AD8" s="28"/>
      <c r="AE8" s="26"/>
      <c r="AF8" s="27">
        <f>'[2]Nusidėvėjimo skaičiavimas'!Y44+AF86</f>
        <v>229.54948333333326</v>
      </c>
      <c r="AG8" s="27">
        <f>'[2]Nusidėvėjimo skaičiavimas'!Z44+AG86</f>
        <v>229.54948333333326</v>
      </c>
      <c r="AH8" s="27">
        <f>'[2]Nusidėvėjimo skaičiavimas'!AA44+AH86</f>
        <v>229.44948333333326</v>
      </c>
      <c r="AI8" s="27">
        <f>'[2]Nusidėvėjimo skaičiavimas'!AB44+AI86</f>
        <v>231.58448333333328</v>
      </c>
      <c r="AJ8" s="22">
        <f>SUM(AF8:AI8)</f>
        <v>920.13293333333309</v>
      </c>
      <c r="AK8" s="28"/>
      <c r="AL8" s="26">
        <f>H8+O8+V8+AC8+AJ8</f>
        <v>4055.8661809523801</v>
      </c>
      <c r="AN8" s="16"/>
      <c r="AP8" s="16"/>
    </row>
    <row r="9" spans="1:42" ht="15.75" customHeight="1" x14ac:dyDescent="0.3">
      <c r="A9" s="24" t="s">
        <v>25</v>
      </c>
      <c r="B9" s="25" t="s">
        <v>26</v>
      </c>
      <c r="C9" s="26">
        <f>SUM(C10:C20)</f>
        <v>461.92</v>
      </c>
      <c r="D9" s="27">
        <f t="shared" ref="D9:AL9" si="5">SUM(D10:D20)</f>
        <v>616.26900000000001</v>
      </c>
      <c r="E9" s="22">
        <f t="shared" si="5"/>
        <v>406.87</v>
      </c>
      <c r="F9" s="22">
        <f t="shared" si="5"/>
        <v>390.49</v>
      </c>
      <c r="G9" s="22">
        <f t="shared" si="5"/>
        <v>0</v>
      </c>
      <c r="H9" s="22">
        <f t="shared" si="5"/>
        <v>1413.6289999999999</v>
      </c>
      <c r="I9" s="22">
        <f t="shared" si="5"/>
        <v>0</v>
      </c>
      <c r="J9" s="26">
        <f t="shared" si="5"/>
        <v>0</v>
      </c>
      <c r="K9" s="27">
        <f t="shared" si="5"/>
        <v>17.64</v>
      </c>
      <c r="L9" s="22">
        <f t="shared" si="5"/>
        <v>0</v>
      </c>
      <c r="M9" s="22">
        <f t="shared" si="5"/>
        <v>14.28</v>
      </c>
      <c r="N9" s="22">
        <f t="shared" si="5"/>
        <v>287.8</v>
      </c>
      <c r="O9" s="22">
        <f t="shared" si="5"/>
        <v>319.72000000000003</v>
      </c>
      <c r="P9" s="28">
        <f t="shared" si="5"/>
        <v>0</v>
      </c>
      <c r="Q9" s="26">
        <f t="shared" si="5"/>
        <v>0</v>
      </c>
      <c r="R9" s="34">
        <f t="shared" si="5"/>
        <v>0</v>
      </c>
      <c r="S9" s="22">
        <f t="shared" si="5"/>
        <v>0</v>
      </c>
      <c r="T9" s="22">
        <f t="shared" si="5"/>
        <v>292.95</v>
      </c>
      <c r="U9" s="22">
        <f t="shared" si="5"/>
        <v>0</v>
      </c>
      <c r="V9" s="22">
        <f t="shared" si="5"/>
        <v>292.95</v>
      </c>
      <c r="W9" s="33">
        <f t="shared" si="5"/>
        <v>0</v>
      </c>
      <c r="X9" s="26">
        <f t="shared" si="5"/>
        <v>0</v>
      </c>
      <c r="Y9" s="27">
        <f>SUM(Y10:Y20)</f>
        <v>0</v>
      </c>
      <c r="Z9" s="22">
        <f t="shared" si="5"/>
        <v>0</v>
      </c>
      <c r="AA9" s="22">
        <f t="shared" si="5"/>
        <v>0</v>
      </c>
      <c r="AB9" s="22">
        <f t="shared" si="5"/>
        <v>0</v>
      </c>
      <c r="AC9" s="22">
        <f t="shared" si="5"/>
        <v>0</v>
      </c>
      <c r="AD9" s="28">
        <f t="shared" si="5"/>
        <v>0</v>
      </c>
      <c r="AE9" s="26">
        <f t="shared" si="5"/>
        <v>0</v>
      </c>
      <c r="AF9" s="27">
        <f t="shared" si="5"/>
        <v>0</v>
      </c>
      <c r="AG9" s="22">
        <f t="shared" si="5"/>
        <v>0</v>
      </c>
      <c r="AH9" s="22">
        <f t="shared" si="5"/>
        <v>0</v>
      </c>
      <c r="AI9" s="22">
        <f t="shared" si="5"/>
        <v>0</v>
      </c>
      <c r="AJ9" s="22">
        <f t="shared" si="5"/>
        <v>0</v>
      </c>
      <c r="AK9" s="28">
        <f t="shared" si="5"/>
        <v>0</v>
      </c>
      <c r="AL9" s="26">
        <f t="shared" si="5"/>
        <v>2026.2989999999998</v>
      </c>
      <c r="AN9" s="16"/>
    </row>
    <row r="10" spans="1:42" ht="33.75" customHeight="1" x14ac:dyDescent="0.3">
      <c r="A10" s="35" t="s">
        <v>27</v>
      </c>
      <c r="B10" s="36" t="s">
        <v>28</v>
      </c>
      <c r="C10" s="37">
        <v>402.46000000000004</v>
      </c>
      <c r="D10" s="38">
        <v>97.82</v>
      </c>
      <c r="E10" s="22"/>
      <c r="F10" s="22"/>
      <c r="G10" s="22"/>
      <c r="H10" s="39">
        <f>SUM(D10:G10)</f>
        <v>97.82</v>
      </c>
      <c r="I10" s="40"/>
      <c r="J10" s="37"/>
      <c r="K10" s="27"/>
      <c r="L10" s="22"/>
      <c r="M10" s="22"/>
      <c r="N10" s="22"/>
      <c r="O10" s="39">
        <f>SUM(K10:N10)</f>
        <v>0</v>
      </c>
      <c r="P10" s="28"/>
      <c r="Q10" s="37"/>
      <c r="R10" s="34"/>
      <c r="S10" s="22"/>
      <c r="T10" s="22"/>
      <c r="U10" s="22"/>
      <c r="V10" s="39">
        <f>SUM(R10:U10)</f>
        <v>0</v>
      </c>
      <c r="W10" s="33"/>
      <c r="X10" s="37"/>
      <c r="Y10" s="27"/>
      <c r="Z10" s="22"/>
      <c r="AA10" s="22"/>
      <c r="AB10" s="22"/>
      <c r="AC10" s="39">
        <f>SUM(Y10:AB10)</f>
        <v>0</v>
      </c>
      <c r="AD10" s="28"/>
      <c r="AE10" s="37"/>
      <c r="AF10" s="27"/>
      <c r="AG10" s="22"/>
      <c r="AH10" s="22"/>
      <c r="AI10" s="22"/>
      <c r="AJ10" s="39">
        <f>SUM(AF10:AI10)</f>
        <v>0</v>
      </c>
      <c r="AK10" s="28"/>
      <c r="AL10" s="37">
        <f t="shared" ref="AL10:AL40" si="6">H10+O10+V10+AC10+AJ10</f>
        <v>97.82</v>
      </c>
    </row>
    <row r="11" spans="1:42" ht="33.75" customHeight="1" x14ac:dyDescent="0.3">
      <c r="A11" s="35" t="s">
        <v>29</v>
      </c>
      <c r="B11" s="36" t="s">
        <v>30</v>
      </c>
      <c r="C11" s="37"/>
      <c r="D11" s="38">
        <v>414.9</v>
      </c>
      <c r="E11" s="39">
        <v>369.07</v>
      </c>
      <c r="F11" s="39">
        <v>369.07</v>
      </c>
      <c r="G11" s="22"/>
      <c r="H11" s="39">
        <f t="shared" ref="H11:H28" si="7">SUM(D11:G11)</f>
        <v>1153.04</v>
      </c>
      <c r="I11" s="40"/>
      <c r="J11" s="37"/>
      <c r="K11" s="27"/>
      <c r="L11" s="22"/>
      <c r="M11" s="22"/>
      <c r="N11" s="22"/>
      <c r="O11" s="39">
        <f t="shared" ref="O11:O31" si="8">SUM(K11:N11)</f>
        <v>0</v>
      </c>
      <c r="P11" s="28"/>
      <c r="Q11" s="37"/>
      <c r="R11" s="34"/>
      <c r="S11" s="22"/>
      <c r="T11" s="22"/>
      <c r="U11" s="22"/>
      <c r="V11" s="39">
        <f t="shared" ref="V11:V21" si="9">SUM(R11:U11)</f>
        <v>0</v>
      </c>
      <c r="W11" s="33"/>
      <c r="X11" s="37"/>
      <c r="Y11" s="27"/>
      <c r="Z11" s="22"/>
      <c r="AA11" s="22"/>
      <c r="AB11" s="22"/>
      <c r="AC11" s="39">
        <f t="shared" ref="AC11:AC23" si="10">SUM(Y11:AB11)</f>
        <v>0</v>
      </c>
      <c r="AD11" s="28"/>
      <c r="AE11" s="37"/>
      <c r="AF11" s="27"/>
      <c r="AG11" s="22"/>
      <c r="AH11" s="22"/>
      <c r="AI11" s="22"/>
      <c r="AJ11" s="39">
        <f t="shared" ref="AJ11:AJ21" si="11">SUM(AF11:AI11)</f>
        <v>0</v>
      </c>
      <c r="AK11" s="28"/>
      <c r="AL11" s="37">
        <f t="shared" si="6"/>
        <v>1153.04</v>
      </c>
    </row>
    <row r="12" spans="1:42" s="115" customFormat="1" ht="15.75" customHeight="1" x14ac:dyDescent="0.3">
      <c r="A12" s="104" t="s">
        <v>31</v>
      </c>
      <c r="B12" s="105"/>
      <c r="C12" s="106"/>
      <c r="D12" s="107"/>
      <c r="E12" s="108"/>
      <c r="F12" s="108"/>
      <c r="G12" s="109"/>
      <c r="H12" s="108">
        <f t="shared" si="7"/>
        <v>0</v>
      </c>
      <c r="I12" s="110"/>
      <c r="J12" s="111"/>
      <c r="K12" s="107"/>
      <c r="L12" s="109"/>
      <c r="M12" s="109"/>
      <c r="N12" s="109"/>
      <c r="O12" s="108">
        <f t="shared" si="8"/>
        <v>0</v>
      </c>
      <c r="P12" s="112"/>
      <c r="Q12" s="111"/>
      <c r="R12" s="113"/>
      <c r="S12" s="109"/>
      <c r="T12" s="109"/>
      <c r="U12" s="109"/>
      <c r="V12" s="108">
        <f t="shared" si="9"/>
        <v>0</v>
      </c>
      <c r="W12" s="114"/>
      <c r="X12" s="111"/>
      <c r="Y12" s="107"/>
      <c r="Z12" s="109"/>
      <c r="AA12" s="109"/>
      <c r="AB12" s="109"/>
      <c r="AC12" s="108">
        <f t="shared" si="10"/>
        <v>0</v>
      </c>
      <c r="AD12" s="112"/>
      <c r="AE12" s="111"/>
      <c r="AF12" s="107"/>
      <c r="AG12" s="109"/>
      <c r="AH12" s="109"/>
      <c r="AI12" s="109"/>
      <c r="AJ12" s="108">
        <f t="shared" si="11"/>
        <v>0</v>
      </c>
      <c r="AK12" s="112"/>
      <c r="AL12" s="111">
        <f t="shared" si="6"/>
        <v>0</v>
      </c>
    </row>
    <row r="13" spans="1:42" ht="34.200000000000003" customHeight="1" x14ac:dyDescent="0.3">
      <c r="A13" s="35" t="s">
        <v>33</v>
      </c>
      <c r="B13" s="41" t="s">
        <v>34</v>
      </c>
      <c r="C13" s="26"/>
      <c r="D13" s="42">
        <v>77.088999999999999</v>
      </c>
      <c r="E13" s="42"/>
      <c r="F13" s="27"/>
      <c r="G13" s="27"/>
      <c r="H13" s="39">
        <f t="shared" si="7"/>
        <v>77.088999999999999</v>
      </c>
      <c r="I13" s="40"/>
      <c r="J13" s="37"/>
      <c r="K13" s="27"/>
      <c r="L13" s="22"/>
      <c r="M13" s="22"/>
      <c r="N13" s="22"/>
      <c r="O13" s="39">
        <f t="shared" si="8"/>
        <v>0</v>
      </c>
      <c r="P13" s="28"/>
      <c r="Q13" s="37"/>
      <c r="R13" s="34"/>
      <c r="S13" s="22"/>
      <c r="T13" s="22"/>
      <c r="U13" s="22"/>
      <c r="V13" s="39">
        <f t="shared" si="9"/>
        <v>0</v>
      </c>
      <c r="W13" s="33"/>
      <c r="X13" s="37"/>
      <c r="Y13" s="27"/>
      <c r="Z13" s="22"/>
      <c r="AA13" s="22"/>
      <c r="AB13" s="22"/>
      <c r="AC13" s="39">
        <f t="shared" si="10"/>
        <v>0</v>
      </c>
      <c r="AD13" s="28"/>
      <c r="AE13" s="37"/>
      <c r="AF13" s="27"/>
      <c r="AG13" s="22"/>
      <c r="AH13" s="22"/>
      <c r="AI13" s="22"/>
      <c r="AJ13" s="39">
        <f t="shared" si="11"/>
        <v>0</v>
      </c>
      <c r="AK13" s="28"/>
      <c r="AL13" s="37">
        <f t="shared" si="6"/>
        <v>77.088999999999999</v>
      </c>
    </row>
    <row r="14" spans="1:42" ht="45.75" customHeight="1" x14ac:dyDescent="0.3">
      <c r="A14" s="35" t="s">
        <v>35</v>
      </c>
      <c r="B14" s="43" t="s">
        <v>36</v>
      </c>
      <c r="C14" s="26"/>
      <c r="D14" s="42">
        <v>26.46</v>
      </c>
      <c r="E14" s="42"/>
      <c r="F14" s="27"/>
      <c r="G14" s="27"/>
      <c r="H14" s="39">
        <f t="shared" si="7"/>
        <v>26.46</v>
      </c>
      <c r="I14" s="40"/>
      <c r="J14" s="37"/>
      <c r="K14" s="42">
        <v>17.64</v>
      </c>
      <c r="L14" s="22"/>
      <c r="M14" s="22"/>
      <c r="N14" s="22"/>
      <c r="O14" s="39">
        <f t="shared" si="8"/>
        <v>17.64</v>
      </c>
      <c r="P14" s="28"/>
      <c r="Q14" s="37"/>
      <c r="R14" s="34"/>
      <c r="S14" s="22"/>
      <c r="T14" s="22"/>
      <c r="U14" s="22"/>
      <c r="V14" s="39">
        <f t="shared" si="9"/>
        <v>0</v>
      </c>
      <c r="W14" s="33"/>
      <c r="X14" s="37"/>
      <c r="Y14" s="27"/>
      <c r="Z14" s="22"/>
      <c r="AA14" s="22"/>
      <c r="AB14" s="22"/>
      <c r="AC14" s="39">
        <f t="shared" si="10"/>
        <v>0</v>
      </c>
      <c r="AD14" s="28"/>
      <c r="AE14" s="37"/>
      <c r="AF14" s="27"/>
      <c r="AG14" s="22"/>
      <c r="AH14" s="22"/>
      <c r="AI14" s="22"/>
      <c r="AJ14" s="39">
        <f t="shared" si="11"/>
        <v>0</v>
      </c>
      <c r="AK14" s="28"/>
      <c r="AL14" s="37">
        <f t="shared" si="6"/>
        <v>44.1</v>
      </c>
    </row>
    <row r="15" spans="1:42" ht="48.75" customHeight="1" x14ac:dyDescent="0.3">
      <c r="A15" s="35" t="s">
        <v>37</v>
      </c>
      <c r="B15" s="36" t="s">
        <v>38</v>
      </c>
      <c r="C15" s="26"/>
      <c r="D15" s="27"/>
      <c r="E15" s="42"/>
      <c r="F15" s="42">
        <v>21.42</v>
      </c>
      <c r="G15" s="42"/>
      <c r="H15" s="39">
        <f t="shared" si="7"/>
        <v>21.42</v>
      </c>
      <c r="I15" s="40"/>
      <c r="J15" s="37"/>
      <c r="K15" s="42"/>
      <c r="L15" s="39"/>
      <c r="M15" s="39">
        <v>14.28</v>
      </c>
      <c r="N15" s="22"/>
      <c r="O15" s="39">
        <f t="shared" si="8"/>
        <v>14.28</v>
      </c>
      <c r="P15" s="28"/>
      <c r="Q15" s="37"/>
      <c r="R15" s="34"/>
      <c r="S15" s="22"/>
      <c r="T15" s="22"/>
      <c r="U15" s="22"/>
      <c r="V15" s="39">
        <f t="shared" si="9"/>
        <v>0</v>
      </c>
      <c r="W15" s="33"/>
      <c r="X15" s="37"/>
      <c r="Y15" s="27"/>
      <c r="Z15" s="22"/>
      <c r="AA15" s="22"/>
      <c r="AB15" s="22"/>
      <c r="AC15" s="39">
        <f t="shared" si="10"/>
        <v>0</v>
      </c>
      <c r="AD15" s="28"/>
      <c r="AE15" s="37"/>
      <c r="AF15" s="27"/>
      <c r="AG15" s="22"/>
      <c r="AH15" s="22"/>
      <c r="AI15" s="22"/>
      <c r="AJ15" s="39">
        <f t="shared" si="11"/>
        <v>0</v>
      </c>
      <c r="AK15" s="28"/>
      <c r="AL15" s="37">
        <f t="shared" si="6"/>
        <v>35.700000000000003</v>
      </c>
    </row>
    <row r="16" spans="1:42" ht="25.5" customHeight="1" x14ac:dyDescent="0.3">
      <c r="A16" s="35" t="s">
        <v>39</v>
      </c>
      <c r="B16" s="44" t="s">
        <v>40</v>
      </c>
      <c r="C16" s="37">
        <v>59.46</v>
      </c>
      <c r="D16" s="27"/>
      <c r="E16" s="42">
        <v>37.799999999999997</v>
      </c>
      <c r="F16" s="42"/>
      <c r="G16" s="42"/>
      <c r="H16" s="39">
        <f t="shared" si="7"/>
        <v>37.799999999999997</v>
      </c>
      <c r="I16" s="40"/>
      <c r="J16" s="37"/>
      <c r="K16" s="42"/>
      <c r="L16" s="39"/>
      <c r="M16" s="39"/>
      <c r="N16" s="22"/>
      <c r="O16" s="39">
        <f t="shared" si="8"/>
        <v>0</v>
      </c>
      <c r="P16" s="28"/>
      <c r="Q16" s="37"/>
      <c r="R16" s="34"/>
      <c r="S16" s="22"/>
      <c r="T16" s="22"/>
      <c r="U16" s="22"/>
      <c r="V16" s="39">
        <f t="shared" si="9"/>
        <v>0</v>
      </c>
      <c r="W16" s="33"/>
      <c r="X16" s="37"/>
      <c r="Y16" s="27"/>
      <c r="Z16" s="22"/>
      <c r="AA16" s="22"/>
      <c r="AB16" s="22"/>
      <c r="AC16" s="39">
        <f t="shared" si="10"/>
        <v>0</v>
      </c>
      <c r="AD16" s="28"/>
      <c r="AE16" s="37"/>
      <c r="AF16" s="27"/>
      <c r="AG16" s="22"/>
      <c r="AH16" s="22"/>
      <c r="AI16" s="22"/>
      <c r="AJ16" s="39">
        <f t="shared" si="11"/>
        <v>0</v>
      </c>
      <c r="AK16" s="28"/>
      <c r="AL16" s="37">
        <f t="shared" si="6"/>
        <v>37.799999999999997</v>
      </c>
    </row>
    <row r="17" spans="1:38" ht="25.5" customHeight="1" x14ac:dyDescent="0.3">
      <c r="A17" s="35" t="s">
        <v>41</v>
      </c>
      <c r="B17" s="45" t="s">
        <v>42</v>
      </c>
      <c r="C17" s="37"/>
      <c r="D17" s="27"/>
      <c r="E17" s="42"/>
      <c r="F17" s="42"/>
      <c r="G17" s="42"/>
      <c r="H17" s="39">
        <f>SUM(D17:G17)</f>
        <v>0</v>
      </c>
      <c r="I17" s="40"/>
      <c r="J17" s="37"/>
      <c r="K17" s="42"/>
      <c r="L17" s="39"/>
      <c r="M17" s="39"/>
      <c r="N17" s="39">
        <v>145</v>
      </c>
      <c r="O17" s="39">
        <f>SUM(K17:N17)</f>
        <v>145</v>
      </c>
      <c r="P17" s="28"/>
      <c r="Q17" s="37"/>
      <c r="R17" s="34"/>
      <c r="S17" s="22"/>
      <c r="T17" s="22"/>
      <c r="U17" s="22"/>
      <c r="V17" s="39">
        <f t="shared" si="9"/>
        <v>0</v>
      </c>
      <c r="W17" s="33"/>
      <c r="X17" s="37"/>
      <c r="Y17" s="27"/>
      <c r="Z17" s="22"/>
      <c r="AA17" s="22"/>
      <c r="AB17" s="22"/>
      <c r="AC17" s="39">
        <f t="shared" si="10"/>
        <v>0</v>
      </c>
      <c r="AD17" s="28"/>
      <c r="AE17" s="37"/>
      <c r="AF17" s="27"/>
      <c r="AG17" s="22"/>
      <c r="AH17" s="22"/>
      <c r="AI17" s="22"/>
      <c r="AJ17" s="39">
        <f t="shared" si="11"/>
        <v>0</v>
      </c>
      <c r="AK17" s="28"/>
      <c r="AL17" s="37">
        <f t="shared" si="6"/>
        <v>145</v>
      </c>
    </row>
    <row r="18" spans="1:38" ht="25.5" customHeight="1" x14ac:dyDescent="0.3">
      <c r="A18" s="35" t="s">
        <v>43</v>
      </c>
      <c r="B18" s="45" t="s">
        <v>44</v>
      </c>
      <c r="C18" s="37"/>
      <c r="D18" s="27"/>
      <c r="E18" s="42"/>
      <c r="F18" s="42"/>
      <c r="G18" s="42"/>
      <c r="H18" s="39">
        <f>SUM(D18:G18)</f>
        <v>0</v>
      </c>
      <c r="I18" s="40"/>
      <c r="J18" s="37"/>
      <c r="K18" s="42"/>
      <c r="L18" s="39"/>
      <c r="M18" s="39"/>
      <c r="N18" s="39">
        <v>142.80000000000001</v>
      </c>
      <c r="O18" s="39">
        <f>SUM(K18:N18)</f>
        <v>142.80000000000001</v>
      </c>
      <c r="P18" s="28"/>
      <c r="Q18" s="37"/>
      <c r="R18" s="34"/>
      <c r="S18" s="22"/>
      <c r="T18" s="22"/>
      <c r="U18" s="22"/>
      <c r="V18" s="39">
        <f t="shared" si="9"/>
        <v>0</v>
      </c>
      <c r="W18" s="33"/>
      <c r="X18" s="37"/>
      <c r="Y18" s="27"/>
      <c r="Z18" s="22"/>
      <c r="AA18" s="22"/>
      <c r="AB18" s="22"/>
      <c r="AC18" s="39">
        <f t="shared" si="10"/>
        <v>0</v>
      </c>
      <c r="AD18" s="28"/>
      <c r="AE18" s="37"/>
      <c r="AF18" s="27"/>
      <c r="AG18" s="22"/>
      <c r="AH18" s="22"/>
      <c r="AI18" s="22"/>
      <c r="AJ18" s="39">
        <f t="shared" si="11"/>
        <v>0</v>
      </c>
      <c r="AK18" s="28"/>
      <c r="AL18" s="37">
        <f t="shared" si="6"/>
        <v>142.80000000000001</v>
      </c>
    </row>
    <row r="19" spans="1:38" ht="25.5" customHeight="1" x14ac:dyDescent="0.3">
      <c r="A19" s="35" t="s">
        <v>45</v>
      </c>
      <c r="B19" s="45" t="s">
        <v>46</v>
      </c>
      <c r="C19" s="37"/>
      <c r="D19" s="27"/>
      <c r="E19" s="42"/>
      <c r="F19" s="42"/>
      <c r="G19" s="42"/>
      <c r="H19" s="39">
        <f t="shared" si="7"/>
        <v>0</v>
      </c>
      <c r="I19" s="40"/>
      <c r="J19" s="37"/>
      <c r="K19" s="42"/>
      <c r="L19" s="39"/>
      <c r="M19" s="39"/>
      <c r="N19" s="22"/>
      <c r="O19" s="39">
        <f t="shared" si="8"/>
        <v>0</v>
      </c>
      <c r="P19" s="28"/>
      <c r="Q19" s="37"/>
      <c r="R19" s="34"/>
      <c r="S19" s="22"/>
      <c r="T19" s="39">
        <v>145</v>
      </c>
      <c r="U19" s="22"/>
      <c r="V19" s="39">
        <f t="shared" si="9"/>
        <v>145</v>
      </c>
      <c r="W19" s="33"/>
      <c r="X19" s="37"/>
      <c r="Y19" s="27"/>
      <c r="Z19" s="22"/>
      <c r="AA19" s="22"/>
      <c r="AB19" s="22"/>
      <c r="AC19" s="39">
        <f t="shared" si="10"/>
        <v>0</v>
      </c>
      <c r="AD19" s="28"/>
      <c r="AE19" s="37"/>
      <c r="AF19" s="27"/>
      <c r="AG19" s="22"/>
      <c r="AH19" s="22"/>
      <c r="AI19" s="22"/>
      <c r="AJ19" s="39">
        <f t="shared" si="11"/>
        <v>0</v>
      </c>
      <c r="AK19" s="28"/>
      <c r="AL19" s="37">
        <f t="shared" si="6"/>
        <v>145</v>
      </c>
    </row>
    <row r="20" spans="1:38" ht="25.5" customHeight="1" x14ac:dyDescent="0.3">
      <c r="A20" s="35" t="s">
        <v>47</v>
      </c>
      <c r="B20" s="45" t="s">
        <v>48</v>
      </c>
      <c r="C20" s="37"/>
      <c r="D20" s="27"/>
      <c r="E20" s="42"/>
      <c r="F20" s="42"/>
      <c r="G20" s="42"/>
      <c r="H20" s="39">
        <f t="shared" si="7"/>
        <v>0</v>
      </c>
      <c r="I20" s="40"/>
      <c r="J20" s="37"/>
      <c r="K20" s="42"/>
      <c r="L20" s="39"/>
      <c r="M20" s="39"/>
      <c r="N20" s="22"/>
      <c r="O20" s="39">
        <f t="shared" si="8"/>
        <v>0</v>
      </c>
      <c r="P20" s="28"/>
      <c r="Q20" s="37"/>
      <c r="R20" s="34"/>
      <c r="S20" s="22"/>
      <c r="T20" s="39">
        <v>147.94999999999999</v>
      </c>
      <c r="U20" s="22"/>
      <c r="V20" s="39">
        <f t="shared" si="9"/>
        <v>147.94999999999999</v>
      </c>
      <c r="W20" s="33"/>
      <c r="X20" s="37"/>
      <c r="Y20" s="27"/>
      <c r="Z20" s="22"/>
      <c r="AA20" s="22"/>
      <c r="AB20" s="22"/>
      <c r="AC20" s="39">
        <f t="shared" si="10"/>
        <v>0</v>
      </c>
      <c r="AD20" s="28"/>
      <c r="AE20" s="37"/>
      <c r="AF20" s="27"/>
      <c r="AG20" s="22"/>
      <c r="AH20" s="22"/>
      <c r="AI20" s="22"/>
      <c r="AJ20" s="39">
        <f t="shared" si="11"/>
        <v>0</v>
      </c>
      <c r="AK20" s="28"/>
      <c r="AL20" s="37">
        <f t="shared" si="6"/>
        <v>147.94999999999999</v>
      </c>
    </row>
    <row r="21" spans="1:38" ht="15.75" customHeight="1" x14ac:dyDescent="0.3">
      <c r="A21" s="24" t="s">
        <v>49</v>
      </c>
      <c r="B21" s="25" t="s">
        <v>50</v>
      </c>
      <c r="C21" s="26"/>
      <c r="D21" s="27">
        <f>SUM(D22:D31)</f>
        <v>0</v>
      </c>
      <c r="E21" s="27">
        <f>SUM(E22:E31)</f>
        <v>133</v>
      </c>
      <c r="F21" s="27">
        <f>SUM(F22:F31)</f>
        <v>162.19</v>
      </c>
      <c r="G21" s="27">
        <f>SUM(G22:G31)</f>
        <v>81.240000000000009</v>
      </c>
      <c r="H21" s="22">
        <f t="shared" si="7"/>
        <v>376.43</v>
      </c>
      <c r="I21" s="40"/>
      <c r="J21" s="37"/>
      <c r="K21" s="27">
        <f>SUM(K22:K31)</f>
        <v>0</v>
      </c>
      <c r="L21" s="22">
        <f>SUM(L22:L31)</f>
        <v>0</v>
      </c>
      <c r="M21" s="22">
        <f>SUM(M22:M31)</f>
        <v>148.13</v>
      </c>
      <c r="N21" s="22">
        <f>SUM(N22:N31)</f>
        <v>298.83000000000004</v>
      </c>
      <c r="O21" s="22">
        <f t="shared" si="8"/>
        <v>446.96000000000004</v>
      </c>
      <c r="P21" s="28"/>
      <c r="Q21" s="26"/>
      <c r="R21" s="34">
        <f>SUM(R22:R31)</f>
        <v>0</v>
      </c>
      <c r="S21" s="22">
        <f>SUM(S22:S31)</f>
        <v>0</v>
      </c>
      <c r="T21" s="22">
        <f>SUM(T22:T31)</f>
        <v>0</v>
      </c>
      <c r="U21" s="22">
        <f>SUM(U22:U31)</f>
        <v>0</v>
      </c>
      <c r="V21" s="22">
        <f t="shared" si="9"/>
        <v>0</v>
      </c>
      <c r="W21" s="33"/>
      <c r="X21" s="26"/>
      <c r="Y21" s="27">
        <f>SUM(Y22:Y31)</f>
        <v>0</v>
      </c>
      <c r="Z21" s="22">
        <f>SUM(Z22:Z31)</f>
        <v>0</v>
      </c>
      <c r="AA21" s="22">
        <f>SUM(AA22:AA31)</f>
        <v>0</v>
      </c>
      <c r="AB21" s="22">
        <f>SUM(AB22:AB31)</f>
        <v>0</v>
      </c>
      <c r="AC21" s="22">
        <f t="shared" si="10"/>
        <v>0</v>
      </c>
      <c r="AD21" s="28"/>
      <c r="AE21" s="26"/>
      <c r="AF21" s="27">
        <f>SUM(AF22:AF31)</f>
        <v>0</v>
      </c>
      <c r="AG21" s="22">
        <f>SUM(AG22:AG31)</f>
        <v>0</v>
      </c>
      <c r="AH21" s="22">
        <f>SUM(AH22:AH31)</f>
        <v>0</v>
      </c>
      <c r="AI21" s="22">
        <f>SUM(AI22:AI31)</f>
        <v>0</v>
      </c>
      <c r="AJ21" s="22">
        <f t="shared" si="11"/>
        <v>0</v>
      </c>
      <c r="AK21" s="28"/>
      <c r="AL21" s="26">
        <f t="shared" si="6"/>
        <v>823.3900000000001</v>
      </c>
    </row>
    <row r="22" spans="1:38" ht="15.75" customHeight="1" x14ac:dyDescent="0.3">
      <c r="A22" s="35" t="s">
        <v>51</v>
      </c>
      <c r="B22" s="46" t="s">
        <v>52</v>
      </c>
      <c r="C22" s="26"/>
      <c r="D22" s="27"/>
      <c r="E22" s="39" t="s">
        <v>53</v>
      </c>
      <c r="F22" s="39">
        <v>90</v>
      </c>
      <c r="G22" s="22"/>
      <c r="H22" s="39">
        <f t="shared" si="7"/>
        <v>90</v>
      </c>
      <c r="I22" s="40"/>
      <c r="J22" s="37"/>
      <c r="K22" s="27"/>
      <c r="L22" s="22"/>
      <c r="M22" s="22"/>
      <c r="N22" s="22"/>
      <c r="O22" s="39">
        <f t="shared" si="8"/>
        <v>0</v>
      </c>
      <c r="P22" s="28"/>
      <c r="Q22" s="37"/>
      <c r="R22" s="34"/>
      <c r="S22" s="22"/>
      <c r="T22" s="22"/>
      <c r="U22" s="22"/>
      <c r="V22" s="39"/>
      <c r="W22" s="33"/>
      <c r="X22" s="37"/>
      <c r="Y22" s="27"/>
      <c r="Z22" s="22"/>
      <c r="AA22" s="22"/>
      <c r="AB22" s="22"/>
      <c r="AC22" s="39">
        <f t="shared" si="10"/>
        <v>0</v>
      </c>
      <c r="AD22" s="28"/>
      <c r="AE22" s="37"/>
      <c r="AF22" s="27"/>
      <c r="AG22" s="22"/>
      <c r="AH22" s="22"/>
      <c r="AI22" s="22"/>
      <c r="AJ22" s="39"/>
      <c r="AK22" s="28"/>
      <c r="AL22" s="37">
        <f t="shared" si="6"/>
        <v>90</v>
      </c>
    </row>
    <row r="23" spans="1:38" ht="15.75" customHeight="1" x14ac:dyDescent="0.3">
      <c r="A23" s="35" t="s">
        <v>54</v>
      </c>
      <c r="B23" s="47" t="s">
        <v>55</v>
      </c>
      <c r="C23" s="26"/>
      <c r="D23" s="27"/>
      <c r="E23" s="39">
        <v>95</v>
      </c>
      <c r="F23" s="39"/>
      <c r="G23" s="22"/>
      <c r="H23" s="39">
        <f t="shared" si="7"/>
        <v>95</v>
      </c>
      <c r="I23" s="40"/>
      <c r="J23" s="37"/>
      <c r="K23" s="27"/>
      <c r="L23" s="22"/>
      <c r="M23" s="22"/>
      <c r="N23" s="22"/>
      <c r="O23" s="39">
        <f t="shared" si="8"/>
        <v>0</v>
      </c>
      <c r="P23" s="28"/>
      <c r="Q23" s="37"/>
      <c r="R23" s="34"/>
      <c r="S23" s="22"/>
      <c r="T23" s="22"/>
      <c r="U23" s="22"/>
      <c r="V23" s="39"/>
      <c r="W23" s="33"/>
      <c r="X23" s="37"/>
      <c r="Y23" s="27"/>
      <c r="Z23" s="22"/>
      <c r="AA23" s="22"/>
      <c r="AB23" s="22"/>
      <c r="AC23" s="39">
        <f t="shared" si="10"/>
        <v>0</v>
      </c>
      <c r="AD23" s="28"/>
      <c r="AE23" s="37"/>
      <c r="AF23" s="27"/>
      <c r="AG23" s="22"/>
      <c r="AH23" s="22"/>
      <c r="AI23" s="22"/>
      <c r="AJ23" s="39"/>
      <c r="AK23" s="28"/>
      <c r="AL23" s="37">
        <f t="shared" si="6"/>
        <v>95</v>
      </c>
    </row>
    <row r="24" spans="1:38" ht="36.75" customHeight="1" x14ac:dyDescent="0.3">
      <c r="A24" s="35" t="s">
        <v>56</v>
      </c>
      <c r="B24" s="45" t="s">
        <v>57</v>
      </c>
      <c r="C24" s="26"/>
      <c r="D24" s="27"/>
      <c r="E24" s="39">
        <v>32</v>
      </c>
      <c r="F24" s="39"/>
      <c r="G24" s="22"/>
      <c r="H24" s="39">
        <f t="shared" si="7"/>
        <v>32</v>
      </c>
      <c r="I24" s="40"/>
      <c r="J24" s="37"/>
      <c r="K24" s="27"/>
      <c r="L24" s="22"/>
      <c r="M24" s="22"/>
      <c r="N24" s="22"/>
      <c r="O24" s="39"/>
      <c r="P24" s="28"/>
      <c r="Q24" s="37"/>
      <c r="R24" s="34"/>
      <c r="S24" s="22"/>
      <c r="T24" s="22"/>
      <c r="U24" s="22"/>
      <c r="V24" s="39"/>
      <c r="W24" s="33"/>
      <c r="X24" s="37"/>
      <c r="Y24" s="27"/>
      <c r="Z24" s="22"/>
      <c r="AA24" s="22"/>
      <c r="AB24" s="22"/>
      <c r="AC24" s="39"/>
      <c r="AD24" s="28"/>
      <c r="AE24" s="37"/>
      <c r="AF24" s="27"/>
      <c r="AG24" s="22"/>
      <c r="AH24" s="22"/>
      <c r="AI24" s="22"/>
      <c r="AJ24" s="39"/>
      <c r="AK24" s="28"/>
      <c r="AL24" s="37">
        <f t="shared" si="6"/>
        <v>32</v>
      </c>
    </row>
    <row r="25" spans="1:38" ht="32.25" customHeight="1" x14ac:dyDescent="0.3">
      <c r="A25" s="35" t="s">
        <v>58</v>
      </c>
      <c r="B25" s="36" t="s">
        <v>59</v>
      </c>
      <c r="C25" s="26"/>
      <c r="D25" s="27"/>
      <c r="E25" s="39"/>
      <c r="F25" s="39"/>
      <c r="G25" s="39">
        <v>48.13</v>
      </c>
      <c r="H25" s="39">
        <f t="shared" si="7"/>
        <v>48.13</v>
      </c>
      <c r="I25" s="40"/>
      <c r="J25" s="37"/>
      <c r="K25" s="27"/>
      <c r="L25" s="22"/>
      <c r="M25" s="22"/>
      <c r="N25" s="22"/>
      <c r="O25" s="39">
        <f t="shared" si="8"/>
        <v>0</v>
      </c>
      <c r="P25" s="28"/>
      <c r="Q25" s="37"/>
      <c r="R25" s="34"/>
      <c r="S25" s="22"/>
      <c r="T25" s="22"/>
      <c r="U25" s="22"/>
      <c r="V25" s="39"/>
      <c r="W25" s="33"/>
      <c r="X25" s="37"/>
      <c r="Y25" s="27"/>
      <c r="Z25" s="22"/>
      <c r="AA25" s="22"/>
      <c r="AB25" s="22"/>
      <c r="AC25" s="39">
        <f t="shared" ref="AC25:AC31" si="12">SUM(Y25:AB25)</f>
        <v>0</v>
      </c>
      <c r="AD25" s="28"/>
      <c r="AE25" s="37"/>
      <c r="AF25" s="27"/>
      <c r="AG25" s="22"/>
      <c r="AH25" s="22"/>
      <c r="AI25" s="22"/>
      <c r="AJ25" s="39"/>
      <c r="AK25" s="28"/>
      <c r="AL25" s="37">
        <f t="shared" si="6"/>
        <v>48.13</v>
      </c>
    </row>
    <row r="26" spans="1:38" ht="15.75" customHeight="1" x14ac:dyDescent="0.3">
      <c r="A26" s="35" t="s">
        <v>60</v>
      </c>
      <c r="B26" s="48" t="s">
        <v>61</v>
      </c>
      <c r="C26" s="26"/>
      <c r="D26" s="27"/>
      <c r="E26" s="39"/>
      <c r="F26" s="39"/>
      <c r="G26" s="39">
        <v>33.11</v>
      </c>
      <c r="H26" s="39">
        <f t="shared" si="7"/>
        <v>33.11</v>
      </c>
      <c r="I26" s="40"/>
      <c r="J26" s="37"/>
      <c r="K26" s="27"/>
      <c r="L26" s="22"/>
      <c r="M26" s="22"/>
      <c r="N26" s="22"/>
      <c r="O26" s="39">
        <f t="shared" si="8"/>
        <v>0</v>
      </c>
      <c r="P26" s="28"/>
      <c r="Q26" s="37"/>
      <c r="R26" s="34"/>
      <c r="S26" s="22"/>
      <c r="T26" s="22"/>
      <c r="U26" s="22"/>
      <c r="V26" s="39"/>
      <c r="W26" s="33"/>
      <c r="X26" s="37"/>
      <c r="Y26" s="27"/>
      <c r="Z26" s="22"/>
      <c r="AA26" s="22"/>
      <c r="AB26" s="22"/>
      <c r="AC26" s="39">
        <f t="shared" si="12"/>
        <v>0</v>
      </c>
      <c r="AD26" s="28"/>
      <c r="AE26" s="37"/>
      <c r="AF26" s="27"/>
      <c r="AG26" s="22"/>
      <c r="AH26" s="22"/>
      <c r="AI26" s="22"/>
      <c r="AJ26" s="39"/>
      <c r="AK26" s="28"/>
      <c r="AL26" s="37">
        <f t="shared" si="6"/>
        <v>33.11</v>
      </c>
    </row>
    <row r="27" spans="1:38" ht="26.25" customHeight="1" x14ac:dyDescent="0.3">
      <c r="A27" s="35" t="s">
        <v>62</v>
      </c>
      <c r="B27" s="36" t="s">
        <v>63</v>
      </c>
      <c r="C27" s="26"/>
      <c r="D27" s="27"/>
      <c r="E27" s="39"/>
      <c r="F27" s="39">
        <v>72.19</v>
      </c>
      <c r="G27" s="22"/>
      <c r="H27" s="39">
        <f t="shared" si="7"/>
        <v>72.19</v>
      </c>
      <c r="I27" s="40"/>
      <c r="J27" s="37"/>
      <c r="K27" s="27"/>
      <c r="L27" s="22"/>
      <c r="M27" s="22"/>
      <c r="N27" s="22"/>
      <c r="O27" s="39">
        <f t="shared" si="8"/>
        <v>0</v>
      </c>
      <c r="P27" s="28"/>
      <c r="Q27" s="37"/>
      <c r="R27" s="34"/>
      <c r="S27" s="22"/>
      <c r="T27" s="22"/>
      <c r="U27" s="22"/>
      <c r="V27" s="39"/>
      <c r="W27" s="33"/>
      <c r="X27" s="37"/>
      <c r="Y27" s="27"/>
      <c r="Z27" s="22"/>
      <c r="AA27" s="22"/>
      <c r="AB27" s="22"/>
      <c r="AC27" s="39">
        <f t="shared" si="12"/>
        <v>0</v>
      </c>
      <c r="AD27" s="28"/>
      <c r="AE27" s="37"/>
      <c r="AF27" s="27"/>
      <c r="AG27" s="22"/>
      <c r="AH27" s="22"/>
      <c r="AI27" s="22"/>
      <c r="AJ27" s="39"/>
      <c r="AK27" s="28"/>
      <c r="AL27" s="37">
        <f t="shared" si="6"/>
        <v>72.19</v>
      </c>
    </row>
    <row r="28" spans="1:38" ht="15.75" customHeight="1" x14ac:dyDescent="0.3">
      <c r="A28" s="35" t="s">
        <v>64</v>
      </c>
      <c r="B28" s="48" t="s">
        <v>65</v>
      </c>
      <c r="C28" s="26"/>
      <c r="D28" s="27"/>
      <c r="E28" s="39">
        <v>6</v>
      </c>
      <c r="F28" s="39"/>
      <c r="G28" s="22"/>
      <c r="H28" s="39">
        <f t="shared" si="7"/>
        <v>6</v>
      </c>
      <c r="I28" s="40"/>
      <c r="J28" s="37"/>
      <c r="K28" s="27"/>
      <c r="L28" s="22"/>
      <c r="M28" s="22"/>
      <c r="N28" s="22"/>
      <c r="O28" s="39">
        <f t="shared" si="8"/>
        <v>0</v>
      </c>
      <c r="P28" s="28"/>
      <c r="Q28" s="37"/>
      <c r="R28" s="34"/>
      <c r="S28" s="22"/>
      <c r="T28" s="22"/>
      <c r="U28" s="22"/>
      <c r="V28" s="39"/>
      <c r="W28" s="33"/>
      <c r="X28" s="37"/>
      <c r="Y28" s="27"/>
      <c r="Z28" s="22"/>
      <c r="AA28" s="22"/>
      <c r="AB28" s="22"/>
      <c r="AC28" s="39">
        <f t="shared" si="12"/>
        <v>0</v>
      </c>
      <c r="AD28" s="28"/>
      <c r="AE28" s="37"/>
      <c r="AF28" s="27"/>
      <c r="AG28" s="22"/>
      <c r="AH28" s="22"/>
      <c r="AI28" s="22"/>
      <c r="AJ28" s="39"/>
      <c r="AK28" s="28"/>
      <c r="AL28" s="37">
        <f t="shared" si="6"/>
        <v>6</v>
      </c>
    </row>
    <row r="29" spans="1:38" ht="37.5" customHeight="1" x14ac:dyDescent="0.3">
      <c r="A29" s="35" t="s">
        <v>66</v>
      </c>
      <c r="B29" s="36" t="s">
        <v>67</v>
      </c>
      <c r="C29" s="26"/>
      <c r="D29" s="27"/>
      <c r="E29" s="39"/>
      <c r="F29" s="39"/>
      <c r="G29" s="22"/>
      <c r="H29" s="39"/>
      <c r="I29" s="40"/>
      <c r="J29" s="37"/>
      <c r="K29" s="27"/>
      <c r="L29" s="22"/>
      <c r="M29" s="39">
        <v>148.13</v>
      </c>
      <c r="N29" s="22"/>
      <c r="O29" s="39">
        <f t="shared" si="8"/>
        <v>148.13</v>
      </c>
      <c r="P29" s="28"/>
      <c r="Q29" s="37"/>
      <c r="R29" s="34"/>
      <c r="S29" s="22"/>
      <c r="T29" s="22"/>
      <c r="U29" s="22"/>
      <c r="V29" s="39"/>
      <c r="W29" s="33"/>
      <c r="X29" s="37"/>
      <c r="Y29" s="27"/>
      <c r="Z29" s="22"/>
      <c r="AA29" s="39"/>
      <c r="AB29" s="22"/>
      <c r="AC29" s="39">
        <f t="shared" si="12"/>
        <v>0</v>
      </c>
      <c r="AD29" s="28"/>
      <c r="AE29" s="37"/>
      <c r="AF29" s="27"/>
      <c r="AG29" s="22"/>
      <c r="AH29" s="22"/>
      <c r="AI29" s="22"/>
      <c r="AJ29" s="39"/>
      <c r="AK29" s="28"/>
      <c r="AL29" s="37">
        <f t="shared" si="6"/>
        <v>148.13</v>
      </c>
    </row>
    <row r="30" spans="1:38" ht="49.5" customHeight="1" x14ac:dyDescent="0.3">
      <c r="A30" s="35" t="s">
        <v>68</v>
      </c>
      <c r="B30" s="36" t="s">
        <v>69</v>
      </c>
      <c r="C30" s="26"/>
      <c r="D30" s="27"/>
      <c r="E30" s="39"/>
      <c r="F30" s="39"/>
      <c r="G30" s="22"/>
      <c r="H30" s="39"/>
      <c r="I30" s="40"/>
      <c r="J30" s="37"/>
      <c r="K30" s="27"/>
      <c r="L30" s="22"/>
      <c r="M30" s="22"/>
      <c r="N30" s="39">
        <v>150</v>
      </c>
      <c r="O30" s="39">
        <f t="shared" si="8"/>
        <v>150</v>
      </c>
      <c r="P30" s="28"/>
      <c r="Q30" s="37"/>
      <c r="R30" s="34"/>
      <c r="S30" s="22"/>
      <c r="T30" s="22"/>
      <c r="U30" s="22"/>
      <c r="V30" s="39"/>
      <c r="W30" s="33"/>
      <c r="X30" s="37"/>
      <c r="Y30" s="27"/>
      <c r="Z30" s="22"/>
      <c r="AA30" s="22"/>
      <c r="AB30" s="39"/>
      <c r="AC30" s="39">
        <f t="shared" si="12"/>
        <v>0</v>
      </c>
      <c r="AD30" s="28"/>
      <c r="AE30" s="37"/>
      <c r="AF30" s="27"/>
      <c r="AG30" s="22"/>
      <c r="AH30" s="22"/>
      <c r="AI30" s="22"/>
      <c r="AJ30" s="39"/>
      <c r="AK30" s="28"/>
      <c r="AL30" s="37">
        <f t="shared" si="6"/>
        <v>150</v>
      </c>
    </row>
    <row r="31" spans="1:38" ht="32.25" customHeight="1" x14ac:dyDescent="0.3">
      <c r="A31" s="35" t="s">
        <v>70</v>
      </c>
      <c r="B31" s="36" t="s">
        <v>71</v>
      </c>
      <c r="C31" s="26"/>
      <c r="D31" s="27"/>
      <c r="E31" s="39"/>
      <c r="F31" s="39"/>
      <c r="G31" s="22"/>
      <c r="H31" s="39"/>
      <c r="I31" s="40"/>
      <c r="J31" s="37"/>
      <c r="K31" s="27"/>
      <c r="L31" s="22"/>
      <c r="M31" s="22"/>
      <c r="N31" s="39">
        <v>148.83000000000001</v>
      </c>
      <c r="O31" s="39">
        <f t="shared" si="8"/>
        <v>148.83000000000001</v>
      </c>
      <c r="P31" s="28"/>
      <c r="Q31" s="37"/>
      <c r="R31" s="34"/>
      <c r="S31" s="22"/>
      <c r="T31" s="22"/>
      <c r="U31" s="22"/>
      <c r="V31" s="39"/>
      <c r="W31" s="33"/>
      <c r="X31" s="37"/>
      <c r="Y31" s="27"/>
      <c r="Z31" s="22"/>
      <c r="AA31" s="22"/>
      <c r="AB31" s="39"/>
      <c r="AC31" s="39">
        <f t="shared" si="12"/>
        <v>0</v>
      </c>
      <c r="AD31" s="28"/>
      <c r="AE31" s="37"/>
      <c r="AF31" s="27"/>
      <c r="AG31" s="22"/>
      <c r="AH31" s="22"/>
      <c r="AI31" s="22"/>
      <c r="AJ31" s="39"/>
      <c r="AK31" s="28"/>
      <c r="AL31" s="37">
        <f t="shared" si="6"/>
        <v>148.83000000000001</v>
      </c>
    </row>
    <row r="32" spans="1:38" ht="15.75" customHeight="1" x14ac:dyDescent="0.3">
      <c r="A32" s="24" t="s">
        <v>72</v>
      </c>
      <c r="B32" s="25" t="s">
        <v>73</v>
      </c>
      <c r="C32" s="26">
        <f>SUM(C33:C37)</f>
        <v>1123.27</v>
      </c>
      <c r="D32" s="27">
        <f t="shared" ref="D32:I32" si="13">SUM(D33:D36)</f>
        <v>914.90000000000009</v>
      </c>
      <c r="E32" s="22">
        <f t="shared" si="13"/>
        <v>517.47</v>
      </c>
      <c r="F32" s="22">
        <f t="shared" si="13"/>
        <v>517.46</v>
      </c>
      <c r="G32" s="22">
        <f t="shared" si="13"/>
        <v>0</v>
      </c>
      <c r="H32" s="22">
        <f t="shared" si="13"/>
        <v>1949.8300000000002</v>
      </c>
      <c r="I32" s="22">
        <f t="shared" si="13"/>
        <v>0</v>
      </c>
      <c r="J32" s="26"/>
      <c r="K32" s="27">
        <f t="shared" ref="K32:AK32" si="14">SUM(K33:K36)</f>
        <v>0</v>
      </c>
      <c r="L32" s="22">
        <f t="shared" si="14"/>
        <v>0</v>
      </c>
      <c r="M32" s="22">
        <f t="shared" si="14"/>
        <v>0</v>
      </c>
      <c r="N32" s="22">
        <f t="shared" si="14"/>
        <v>0</v>
      </c>
      <c r="O32" s="22">
        <f t="shared" si="14"/>
        <v>0</v>
      </c>
      <c r="P32" s="28">
        <f t="shared" si="14"/>
        <v>0</v>
      </c>
      <c r="Q32" s="26">
        <f t="shared" si="14"/>
        <v>0</v>
      </c>
      <c r="R32" s="34">
        <f t="shared" si="14"/>
        <v>0</v>
      </c>
      <c r="S32" s="22">
        <f t="shared" si="14"/>
        <v>0</v>
      </c>
      <c r="T32" s="22">
        <f t="shared" si="14"/>
        <v>0</v>
      </c>
      <c r="U32" s="22">
        <f t="shared" si="14"/>
        <v>0</v>
      </c>
      <c r="V32" s="22">
        <f t="shared" si="14"/>
        <v>0</v>
      </c>
      <c r="W32" s="33">
        <f t="shared" si="14"/>
        <v>0</v>
      </c>
      <c r="X32" s="26">
        <f t="shared" si="14"/>
        <v>0</v>
      </c>
      <c r="Y32" s="27">
        <f t="shared" si="14"/>
        <v>0</v>
      </c>
      <c r="Z32" s="22">
        <f t="shared" si="14"/>
        <v>0</v>
      </c>
      <c r="AA32" s="22">
        <f t="shared" si="14"/>
        <v>0</v>
      </c>
      <c r="AB32" s="22">
        <f t="shared" si="14"/>
        <v>0</v>
      </c>
      <c r="AC32" s="22">
        <f t="shared" si="14"/>
        <v>0</v>
      </c>
      <c r="AD32" s="28">
        <f t="shared" si="14"/>
        <v>0</v>
      </c>
      <c r="AE32" s="26">
        <f t="shared" si="14"/>
        <v>0</v>
      </c>
      <c r="AF32" s="27">
        <f t="shared" si="14"/>
        <v>0</v>
      </c>
      <c r="AG32" s="22">
        <f t="shared" si="14"/>
        <v>0</v>
      </c>
      <c r="AH32" s="22">
        <f t="shared" si="14"/>
        <v>0</v>
      </c>
      <c r="AI32" s="22">
        <f t="shared" si="14"/>
        <v>0</v>
      </c>
      <c r="AJ32" s="22">
        <f t="shared" si="14"/>
        <v>0</v>
      </c>
      <c r="AK32" s="28">
        <f t="shared" si="14"/>
        <v>0</v>
      </c>
      <c r="AL32" s="26">
        <f t="shared" si="6"/>
        <v>1949.8300000000002</v>
      </c>
    </row>
    <row r="33" spans="1:40" ht="39" customHeight="1" x14ac:dyDescent="0.3">
      <c r="A33" s="35" t="s">
        <v>74</v>
      </c>
      <c r="B33" s="36" t="s">
        <v>28</v>
      </c>
      <c r="C33" s="49">
        <v>1093.45</v>
      </c>
      <c r="D33" s="50">
        <v>265.76</v>
      </c>
      <c r="E33" s="27"/>
      <c r="F33" s="22"/>
      <c r="G33" s="22"/>
      <c r="H33" s="39">
        <f>SUM(D33:G33)</f>
        <v>265.76</v>
      </c>
      <c r="I33" s="40"/>
      <c r="J33" s="37"/>
      <c r="K33" s="27"/>
      <c r="L33" s="22"/>
      <c r="M33" s="22"/>
      <c r="N33" s="22"/>
      <c r="O33" s="39">
        <f>SUM(K33:N33)</f>
        <v>0</v>
      </c>
      <c r="P33" s="28"/>
      <c r="Q33" s="37">
        <f t="shared" ref="Q33:Q35" si="15">J33+O33-P33</f>
        <v>0</v>
      </c>
      <c r="R33" s="34"/>
      <c r="S33" s="22"/>
      <c r="T33" s="22"/>
      <c r="U33" s="22"/>
      <c r="V33" s="39">
        <f>SUM(R33:U33)</f>
        <v>0</v>
      </c>
      <c r="W33" s="33"/>
      <c r="X33" s="37">
        <f t="shared" ref="X33:X35" si="16">Q33+V33-W33</f>
        <v>0</v>
      </c>
      <c r="Y33" s="27"/>
      <c r="Z33" s="22"/>
      <c r="AA33" s="22"/>
      <c r="AB33" s="22"/>
      <c r="AC33" s="39">
        <f>SUM(Y33:AB33)</f>
        <v>0</v>
      </c>
      <c r="AD33" s="28"/>
      <c r="AE33" s="37"/>
      <c r="AF33" s="27"/>
      <c r="AG33" s="22"/>
      <c r="AH33" s="22"/>
      <c r="AI33" s="22"/>
      <c r="AJ33" s="39">
        <f>SUM(AF33:AI33)</f>
        <v>0</v>
      </c>
      <c r="AK33" s="28"/>
      <c r="AL33" s="37">
        <f t="shared" si="6"/>
        <v>265.76</v>
      </c>
    </row>
    <row r="34" spans="1:40" ht="39" customHeight="1" x14ac:dyDescent="0.3">
      <c r="A34" s="35" t="s">
        <v>75</v>
      </c>
      <c r="B34" s="36" t="s">
        <v>30</v>
      </c>
      <c r="C34" s="37"/>
      <c r="D34" s="40">
        <v>589.70000000000005</v>
      </c>
      <c r="E34" s="39">
        <v>517.47</v>
      </c>
      <c r="F34" s="39">
        <v>517.46</v>
      </c>
      <c r="G34" s="22"/>
      <c r="H34" s="39">
        <f>SUM(D34:G34)</f>
        <v>1624.63</v>
      </c>
      <c r="I34" s="40"/>
      <c r="J34" s="37"/>
      <c r="K34" s="27"/>
      <c r="L34" s="22"/>
      <c r="M34" s="22"/>
      <c r="N34" s="22"/>
      <c r="O34" s="39">
        <f>SUM(K34:N34)</f>
        <v>0</v>
      </c>
      <c r="P34" s="28"/>
      <c r="Q34" s="37">
        <f t="shared" si="15"/>
        <v>0</v>
      </c>
      <c r="R34" s="34"/>
      <c r="S34" s="22"/>
      <c r="T34" s="22"/>
      <c r="U34" s="22"/>
      <c r="V34" s="39">
        <f>SUM(R34:U34)</f>
        <v>0</v>
      </c>
      <c r="W34" s="33"/>
      <c r="X34" s="37">
        <f t="shared" si="16"/>
        <v>0</v>
      </c>
      <c r="Y34" s="27"/>
      <c r="Z34" s="22"/>
      <c r="AA34" s="22"/>
      <c r="AB34" s="22"/>
      <c r="AC34" s="39">
        <f>SUM(Y34:AB34)</f>
        <v>0</v>
      </c>
      <c r="AD34" s="28"/>
      <c r="AE34" s="37"/>
      <c r="AF34" s="27"/>
      <c r="AG34" s="22"/>
      <c r="AH34" s="22"/>
      <c r="AI34" s="22"/>
      <c r="AJ34" s="39">
        <f>SUM(AF34:AI34)</f>
        <v>0</v>
      </c>
      <c r="AK34" s="28"/>
      <c r="AL34" s="37">
        <f t="shared" si="6"/>
        <v>1624.63</v>
      </c>
    </row>
    <row r="35" spans="1:40" ht="47.25" customHeight="1" x14ac:dyDescent="0.3">
      <c r="A35" s="35" t="s">
        <v>76</v>
      </c>
      <c r="B35" s="36" t="s">
        <v>38</v>
      </c>
      <c r="C35" s="37">
        <v>10</v>
      </c>
      <c r="D35" s="42">
        <v>59.44</v>
      </c>
      <c r="E35" s="22"/>
      <c r="F35" s="22"/>
      <c r="G35" s="22"/>
      <c r="H35" s="39">
        <f t="shared" ref="H35:H40" si="17">SUM(D35:G35)</f>
        <v>59.44</v>
      </c>
      <c r="I35" s="40"/>
      <c r="J35" s="37"/>
      <c r="K35" s="27"/>
      <c r="L35" s="22"/>
      <c r="M35" s="22"/>
      <c r="N35" s="22"/>
      <c r="O35" s="39">
        <f t="shared" ref="O35:O40" si="18">SUM(K35:N35)</f>
        <v>0</v>
      </c>
      <c r="P35" s="28"/>
      <c r="Q35" s="37">
        <f t="shared" si="15"/>
        <v>0</v>
      </c>
      <c r="R35" s="34"/>
      <c r="S35" s="22"/>
      <c r="T35" s="22"/>
      <c r="U35" s="22"/>
      <c r="V35" s="39">
        <f t="shared" ref="V35:V40" si="19">SUM(R35:U35)</f>
        <v>0</v>
      </c>
      <c r="W35" s="33"/>
      <c r="X35" s="37">
        <f t="shared" si="16"/>
        <v>0</v>
      </c>
      <c r="Y35" s="27"/>
      <c r="Z35" s="22"/>
      <c r="AA35" s="22"/>
      <c r="AB35" s="22"/>
      <c r="AC35" s="39">
        <f t="shared" ref="AC35" si="20">SUM(Y35:AB35)</f>
        <v>0</v>
      </c>
      <c r="AD35" s="28"/>
      <c r="AE35" s="37"/>
      <c r="AF35" s="27"/>
      <c r="AG35" s="22"/>
      <c r="AH35" s="22"/>
      <c r="AI35" s="22"/>
      <c r="AJ35" s="39">
        <f t="shared" ref="AJ35" si="21">SUM(AF35:AI35)</f>
        <v>0</v>
      </c>
      <c r="AK35" s="28"/>
      <c r="AL35" s="37">
        <f t="shared" si="6"/>
        <v>59.44</v>
      </c>
    </row>
    <row r="36" spans="1:40" s="115" customFormat="1" ht="21" customHeight="1" x14ac:dyDescent="0.3">
      <c r="A36" s="104" t="s">
        <v>77</v>
      </c>
      <c r="B36" s="105" t="s">
        <v>32</v>
      </c>
      <c r="C36" s="111"/>
      <c r="D36" s="116"/>
      <c r="E36" s="108"/>
      <c r="F36" s="109"/>
      <c r="G36" s="109"/>
      <c r="H36" s="108">
        <f t="shared" si="17"/>
        <v>0</v>
      </c>
      <c r="I36" s="110"/>
      <c r="J36" s="111"/>
      <c r="K36" s="107"/>
      <c r="L36" s="109"/>
      <c r="M36" s="109"/>
      <c r="N36" s="109"/>
      <c r="O36" s="108"/>
      <c r="P36" s="112"/>
      <c r="Q36" s="111"/>
      <c r="R36" s="113"/>
      <c r="S36" s="109"/>
      <c r="T36" s="109"/>
      <c r="U36" s="109"/>
      <c r="V36" s="108"/>
      <c r="W36" s="114"/>
      <c r="X36" s="111"/>
      <c r="Y36" s="107"/>
      <c r="Z36" s="109"/>
      <c r="AA36" s="109"/>
      <c r="AB36" s="109"/>
      <c r="AC36" s="108"/>
      <c r="AD36" s="112"/>
      <c r="AE36" s="111"/>
      <c r="AF36" s="107"/>
      <c r="AG36" s="109"/>
      <c r="AH36" s="109"/>
      <c r="AI36" s="109"/>
      <c r="AJ36" s="108"/>
      <c r="AK36" s="112"/>
      <c r="AL36" s="111">
        <f t="shared" si="6"/>
        <v>0</v>
      </c>
    </row>
    <row r="37" spans="1:40" ht="21" customHeight="1" x14ac:dyDescent="0.3">
      <c r="A37" s="35" t="s">
        <v>78</v>
      </c>
      <c r="B37" s="44" t="s">
        <v>40</v>
      </c>
      <c r="C37" s="37">
        <v>19.82</v>
      </c>
      <c r="D37" s="42"/>
      <c r="E37" s="42"/>
      <c r="F37" s="27"/>
      <c r="G37" s="27"/>
      <c r="H37" s="39">
        <f t="shared" si="17"/>
        <v>0</v>
      </c>
      <c r="I37" s="40"/>
      <c r="J37" s="37"/>
      <c r="K37" s="27"/>
      <c r="L37" s="22"/>
      <c r="M37" s="22"/>
      <c r="N37" s="22"/>
      <c r="O37" s="39"/>
      <c r="P37" s="28"/>
      <c r="Q37" s="37"/>
      <c r="R37" s="34"/>
      <c r="S37" s="27"/>
      <c r="T37" s="27"/>
      <c r="U37" s="27"/>
      <c r="V37" s="39"/>
      <c r="W37" s="33"/>
      <c r="X37" s="37"/>
      <c r="Y37" s="27"/>
      <c r="Z37" s="22"/>
      <c r="AA37" s="22"/>
      <c r="AB37" s="22"/>
      <c r="AC37" s="39"/>
      <c r="AD37" s="28"/>
      <c r="AE37" s="37"/>
      <c r="AF37" s="27"/>
      <c r="AG37" s="27"/>
      <c r="AH37" s="27"/>
      <c r="AI37" s="27"/>
      <c r="AJ37" s="39"/>
      <c r="AK37" s="28"/>
      <c r="AL37" s="37">
        <f t="shared" si="6"/>
        <v>0</v>
      </c>
    </row>
    <row r="38" spans="1:40" ht="15.75" customHeight="1" x14ac:dyDescent="0.3">
      <c r="A38" s="24" t="s">
        <v>79</v>
      </c>
      <c r="B38" s="25" t="s">
        <v>80</v>
      </c>
      <c r="C38" s="26"/>
      <c r="D38" s="27">
        <f>SUM(D39:D40)</f>
        <v>0</v>
      </c>
      <c r="E38" s="27">
        <f t="shared" ref="E38:G38" si="22">SUM(E39:E40)</f>
        <v>0</v>
      </c>
      <c r="F38" s="27">
        <f t="shared" si="22"/>
        <v>239</v>
      </c>
      <c r="G38" s="27">
        <f t="shared" si="22"/>
        <v>0</v>
      </c>
      <c r="H38" s="22">
        <f t="shared" si="17"/>
        <v>239</v>
      </c>
      <c r="I38" s="28"/>
      <c r="J38" s="37"/>
      <c r="K38" s="27">
        <f>SUM(K39:K40)</f>
        <v>0</v>
      </c>
      <c r="L38" s="22">
        <f t="shared" ref="L38:N38" si="23">SUM(L39:L40)</f>
        <v>0</v>
      </c>
      <c r="M38" s="22">
        <f t="shared" si="23"/>
        <v>0</v>
      </c>
      <c r="N38" s="22">
        <f t="shared" si="23"/>
        <v>287.8</v>
      </c>
      <c r="O38" s="22">
        <f t="shared" si="18"/>
        <v>287.8</v>
      </c>
      <c r="P38" s="28"/>
      <c r="Q38" s="37"/>
      <c r="R38" s="34">
        <f>SUM(R39:R40)</f>
        <v>0</v>
      </c>
      <c r="S38" s="27">
        <f t="shared" ref="S38:U38" si="24">SUM(S39:S40)</f>
        <v>0</v>
      </c>
      <c r="T38" s="27">
        <f t="shared" si="24"/>
        <v>292.95</v>
      </c>
      <c r="U38" s="27">
        <f t="shared" si="24"/>
        <v>0</v>
      </c>
      <c r="V38" s="22">
        <f t="shared" si="19"/>
        <v>292.95</v>
      </c>
      <c r="W38" s="33"/>
      <c r="X38" s="37"/>
      <c r="Y38" s="27">
        <f>SUM(Y39:Y40)</f>
        <v>0</v>
      </c>
      <c r="Z38" s="22">
        <f t="shared" ref="Z38:AB38" si="25">SUM(Z39:Z40)</f>
        <v>0</v>
      </c>
      <c r="AA38" s="22">
        <f t="shared" si="25"/>
        <v>0</v>
      </c>
      <c r="AB38" s="22">
        <f t="shared" si="25"/>
        <v>0</v>
      </c>
      <c r="AC38" s="22">
        <f t="shared" ref="AC38:AC39" si="26">SUM(Y38:AB38)</f>
        <v>0</v>
      </c>
      <c r="AD38" s="28"/>
      <c r="AE38" s="37"/>
      <c r="AF38" s="27">
        <f>SUM(AF39:AF40)</f>
        <v>0</v>
      </c>
      <c r="AG38" s="27">
        <f t="shared" ref="AG38:AI38" si="27">SUM(AG39:AG40)</f>
        <v>0</v>
      </c>
      <c r="AH38" s="27">
        <f t="shared" si="27"/>
        <v>0</v>
      </c>
      <c r="AI38" s="27">
        <f t="shared" si="27"/>
        <v>0</v>
      </c>
      <c r="AJ38" s="22">
        <f t="shared" ref="AJ38:AJ39" si="28">SUM(AF38:AI38)</f>
        <v>0</v>
      </c>
      <c r="AK38" s="28"/>
      <c r="AL38" s="26">
        <f>SUM(AL39:AL40)</f>
        <v>819.75</v>
      </c>
    </row>
    <row r="39" spans="1:40" ht="15.75" customHeight="1" x14ac:dyDescent="0.3">
      <c r="A39" s="35" t="s">
        <v>81</v>
      </c>
      <c r="B39" s="48" t="s">
        <v>82</v>
      </c>
      <c r="C39" s="26"/>
      <c r="D39" s="27"/>
      <c r="E39" s="27"/>
      <c r="F39" s="27"/>
      <c r="G39" s="42">
        <v>0</v>
      </c>
      <c r="H39" s="39">
        <f t="shared" si="17"/>
        <v>0</v>
      </c>
      <c r="I39" s="28"/>
      <c r="J39" s="37"/>
      <c r="K39" s="27"/>
      <c r="L39" s="22"/>
      <c r="M39" s="22"/>
      <c r="N39" s="39">
        <v>287.8</v>
      </c>
      <c r="O39" s="39">
        <f t="shared" si="18"/>
        <v>287.8</v>
      </c>
      <c r="P39" s="28"/>
      <c r="Q39" s="37"/>
      <c r="R39" s="51"/>
      <c r="S39" s="39"/>
      <c r="T39" s="39">
        <v>292.95</v>
      </c>
      <c r="U39" s="39"/>
      <c r="V39" s="39">
        <f t="shared" si="19"/>
        <v>292.95</v>
      </c>
      <c r="W39" s="33"/>
      <c r="X39" s="37"/>
      <c r="Y39" s="27"/>
      <c r="Z39" s="22"/>
      <c r="AA39" s="22"/>
      <c r="AB39" s="39"/>
      <c r="AC39" s="39">
        <f t="shared" si="26"/>
        <v>0</v>
      </c>
      <c r="AD39" s="28"/>
      <c r="AE39" s="37"/>
      <c r="AF39" s="42"/>
      <c r="AG39" s="39"/>
      <c r="AH39" s="39"/>
      <c r="AI39" s="39"/>
      <c r="AJ39" s="39">
        <f t="shared" si="28"/>
        <v>0</v>
      </c>
      <c r="AK39" s="28"/>
      <c r="AL39" s="37">
        <f t="shared" si="6"/>
        <v>580.75</v>
      </c>
    </row>
    <row r="40" spans="1:40" ht="15.75" customHeight="1" x14ac:dyDescent="0.3">
      <c r="A40" s="35" t="s">
        <v>83</v>
      </c>
      <c r="B40" s="48" t="s">
        <v>84</v>
      </c>
      <c r="C40" s="37"/>
      <c r="D40" s="42"/>
      <c r="E40" s="42"/>
      <c r="F40" s="42">
        <v>239</v>
      </c>
      <c r="G40" s="42"/>
      <c r="H40" s="39">
        <f t="shared" si="17"/>
        <v>239</v>
      </c>
      <c r="I40" s="40"/>
      <c r="J40" s="37"/>
      <c r="K40" s="42"/>
      <c r="L40" s="39"/>
      <c r="M40" s="39"/>
      <c r="N40" s="39">
        <v>0</v>
      </c>
      <c r="O40" s="39">
        <f t="shared" si="18"/>
        <v>0</v>
      </c>
      <c r="P40" s="28"/>
      <c r="Q40" s="37"/>
      <c r="R40" s="51"/>
      <c r="S40" s="39"/>
      <c r="T40" s="39">
        <v>0</v>
      </c>
      <c r="U40" s="39"/>
      <c r="V40" s="39">
        <f t="shared" si="19"/>
        <v>0</v>
      </c>
      <c r="W40" s="33"/>
      <c r="X40" s="37"/>
      <c r="Y40" s="42"/>
      <c r="Z40" s="39"/>
      <c r="AA40" s="39"/>
      <c r="AB40" s="39"/>
      <c r="AC40" s="39"/>
      <c r="AD40" s="40"/>
      <c r="AE40" s="37"/>
      <c r="AF40" s="42"/>
      <c r="AG40" s="39"/>
      <c r="AH40" s="39"/>
      <c r="AI40" s="39"/>
      <c r="AJ40" s="39"/>
      <c r="AK40" s="40"/>
      <c r="AL40" s="26">
        <f t="shared" si="6"/>
        <v>239</v>
      </c>
    </row>
    <row r="41" spans="1:40" x14ac:dyDescent="0.3">
      <c r="A41" s="24" t="s">
        <v>85</v>
      </c>
      <c r="B41" s="52" t="s">
        <v>86</v>
      </c>
      <c r="C41" s="26">
        <f t="shared" ref="C41:H41" si="29">C42+C43+C70</f>
        <v>1585.19</v>
      </c>
      <c r="D41" s="27">
        <f>D42+D43+D70</f>
        <v>1576.8587050000001</v>
      </c>
      <c r="E41" s="22">
        <f t="shared" si="29"/>
        <v>1230.4287050000003</v>
      </c>
      <c r="F41" s="22">
        <f t="shared" si="29"/>
        <v>1450.2587050000002</v>
      </c>
      <c r="G41" s="22">
        <f t="shared" si="29"/>
        <v>258.37870500000002</v>
      </c>
      <c r="H41" s="31">
        <f t="shared" si="29"/>
        <v>4515.9248200000002</v>
      </c>
      <c r="I41" s="28">
        <f>I43+I70</f>
        <v>5639.3599999999988</v>
      </c>
      <c r="J41" s="26">
        <f t="shared" ref="J41:O41" si="30">J42+J43+J70</f>
        <v>0</v>
      </c>
      <c r="K41" s="27">
        <f t="shared" si="30"/>
        <v>194.80139250000002</v>
      </c>
      <c r="L41" s="22">
        <f t="shared" si="30"/>
        <v>200.79139250000003</v>
      </c>
      <c r="M41" s="22">
        <f t="shared" si="30"/>
        <v>483.97139250000004</v>
      </c>
      <c r="N41" s="22">
        <f t="shared" si="30"/>
        <v>907.74139250000007</v>
      </c>
      <c r="O41" s="22">
        <f t="shared" si="30"/>
        <v>1787.3055700000004</v>
      </c>
      <c r="P41" s="28">
        <f>P43+P70</f>
        <v>1247.7000000000003</v>
      </c>
      <c r="Q41" s="26">
        <f t="shared" ref="Q41:AK41" si="31">Q42+Q43+Q70</f>
        <v>0</v>
      </c>
      <c r="R41" s="34">
        <f t="shared" si="31"/>
        <v>195.699105</v>
      </c>
      <c r="S41" s="22">
        <f t="shared" si="31"/>
        <v>204.89910499999999</v>
      </c>
      <c r="T41" s="22">
        <f t="shared" si="31"/>
        <v>784.33910500000002</v>
      </c>
      <c r="U41" s="22">
        <f t="shared" si="31"/>
        <v>200.449105</v>
      </c>
      <c r="V41" s="22">
        <f t="shared" si="31"/>
        <v>1385.38642</v>
      </c>
      <c r="W41" s="33">
        <f t="shared" si="31"/>
        <v>792.43</v>
      </c>
      <c r="X41" s="26">
        <f t="shared" si="31"/>
        <v>0</v>
      </c>
      <c r="Y41" s="27" t="e">
        <f t="shared" si="31"/>
        <v>#REF!</v>
      </c>
      <c r="Z41" s="22" t="e">
        <f t="shared" si="31"/>
        <v>#REF!</v>
      </c>
      <c r="AA41" s="22" t="e">
        <f t="shared" si="31"/>
        <v>#REF!</v>
      </c>
      <c r="AB41" s="22" t="e">
        <f t="shared" si="31"/>
        <v>#REF!</v>
      </c>
      <c r="AC41" s="22" t="e">
        <f t="shared" si="31"/>
        <v>#REF!</v>
      </c>
      <c r="AD41" s="28">
        <f t="shared" si="31"/>
        <v>309.14</v>
      </c>
      <c r="AE41" s="26" t="e">
        <f t="shared" si="31"/>
        <v>#REF!</v>
      </c>
      <c r="AF41" s="27" t="e">
        <f t="shared" si="31"/>
        <v>#REF!</v>
      </c>
      <c r="AG41" s="22" t="e">
        <f t="shared" si="31"/>
        <v>#REF!</v>
      </c>
      <c r="AH41" s="22" t="e">
        <f t="shared" si="31"/>
        <v>#REF!</v>
      </c>
      <c r="AI41" s="22" t="e">
        <f t="shared" si="31"/>
        <v>#REF!</v>
      </c>
      <c r="AJ41" s="22" t="e">
        <f>AJ42+AJ43+AJ70</f>
        <v>#REF!</v>
      </c>
      <c r="AK41" s="28" t="e">
        <f t="shared" si="31"/>
        <v>#REF!</v>
      </c>
      <c r="AL41" s="26" t="e">
        <f>H41+O41+V41+AC41+AJ41</f>
        <v>#REF!</v>
      </c>
      <c r="AN41" s="16"/>
    </row>
    <row r="42" spans="1:40" x14ac:dyDescent="0.3">
      <c r="A42" s="53" t="s">
        <v>87</v>
      </c>
      <c r="B42" s="25" t="s">
        <v>88</v>
      </c>
      <c r="C42" s="26"/>
      <c r="D42" s="42">
        <f>'[2]Įsipareigojimu grąžinimas'!D21/1000</f>
        <v>115.43870500000001</v>
      </c>
      <c r="E42" s="42">
        <f>'[2]Įsipareigojimu grąžinimas'!D21/1000</f>
        <v>115.43870500000001</v>
      </c>
      <c r="F42" s="42">
        <f>'[2]Įsipareigojimu grąžinimas'!D21/1000</f>
        <v>115.43870500000001</v>
      </c>
      <c r="G42" s="42">
        <f>'[2]Įsipareigojimu grąžinimas'!D21/1000</f>
        <v>115.43870500000001</v>
      </c>
      <c r="H42" s="31">
        <f>SUM(D42:G42)</f>
        <v>461.75482000000005</v>
      </c>
      <c r="I42" s="28"/>
      <c r="J42" s="26"/>
      <c r="K42" s="42">
        <f>'[2]Įsipareigojimu grąžinimas'!E21/1000</f>
        <v>134.90139250000001</v>
      </c>
      <c r="L42" s="42">
        <f>'[2]Įsipareigojimu grąžinimas'!E21/1000</f>
        <v>134.90139250000001</v>
      </c>
      <c r="M42" s="42">
        <f>'[2]Įsipareigojimu grąžinimas'!E21/1000</f>
        <v>134.90139250000001</v>
      </c>
      <c r="N42" s="42">
        <f>'[2]Įsipareigojimu grąžinimas'!E21/1000</f>
        <v>134.90139250000001</v>
      </c>
      <c r="O42" s="22">
        <f>SUM(K42:N42)</f>
        <v>539.60557000000006</v>
      </c>
      <c r="P42" s="28"/>
      <c r="Q42" s="26"/>
      <c r="R42" s="51">
        <f>'[2]Įsipareigojimu grąžinimas'!F21/1000</f>
        <v>148.239105</v>
      </c>
      <c r="S42" s="42">
        <f>'[2]Įsipareigojimu grąžinimas'!F21/1000</f>
        <v>148.239105</v>
      </c>
      <c r="T42" s="42">
        <f>'[2]Įsipareigojimu grąžinimas'!F21/1000</f>
        <v>148.239105</v>
      </c>
      <c r="U42" s="42">
        <f>'[2]Įsipareigojimu grąžinimas'!F21/1000</f>
        <v>148.239105</v>
      </c>
      <c r="V42" s="22">
        <f>SUM(R42:U42)</f>
        <v>592.95641999999998</v>
      </c>
      <c r="W42" s="33"/>
      <c r="X42" s="26"/>
      <c r="Y42" s="42">
        <f>'[2]Įsipareigojimu grąžinimas'!G21/1000</f>
        <v>151.09269750000001</v>
      </c>
      <c r="Z42" s="42">
        <f>'[2]Įsipareigojimu grąžinimas'!G21/1000</f>
        <v>151.09269750000001</v>
      </c>
      <c r="AA42" s="42">
        <f>'[2]Įsipareigojimu grąžinimas'!G21/1000</f>
        <v>151.09269750000001</v>
      </c>
      <c r="AB42" s="42">
        <f>'[2]Įsipareigojimu grąžinimas'!G21/1000</f>
        <v>151.09269750000001</v>
      </c>
      <c r="AC42" s="22">
        <f>SUM(Y42:AB42)</f>
        <v>604.37079000000006</v>
      </c>
      <c r="AD42" s="28"/>
      <c r="AE42" s="26"/>
      <c r="AF42" s="27">
        <f>'[2]Įsipareigojimu grąžinimas'!H21/1000</f>
        <v>147.67066249999996</v>
      </c>
      <c r="AG42" s="27">
        <f>'[2]Įsipareigojimu grąžinimas'!H21/1000</f>
        <v>147.67066249999996</v>
      </c>
      <c r="AH42" s="27">
        <f>'[2]Įsipareigojimu grąžinimas'!H21/1000</f>
        <v>147.67066249999996</v>
      </c>
      <c r="AI42" s="27">
        <f>'[2]Įsipareigojimu grąžinimas'!H21/1000</f>
        <v>147.67066249999996</v>
      </c>
      <c r="AJ42" s="27">
        <f>SUM(AF42:AI42)</f>
        <v>590.68264999999985</v>
      </c>
      <c r="AK42" s="28"/>
      <c r="AL42" s="26">
        <f t="shared" ref="AL42:AL92" si="32">H42+O42+V42+AC42+AJ42</f>
        <v>2789.3702499999999</v>
      </c>
      <c r="AN42" s="16"/>
    </row>
    <row r="43" spans="1:40" ht="17.25" customHeight="1" x14ac:dyDescent="0.3">
      <c r="A43" s="54" t="s">
        <v>89</v>
      </c>
      <c r="B43" s="25" t="s">
        <v>90</v>
      </c>
      <c r="C43" s="55">
        <f>SUM(C44:C69)</f>
        <v>1585.19</v>
      </c>
      <c r="D43" s="56">
        <f t="shared" ref="D43:AK43" si="33">SUM(D44:D69)</f>
        <v>1427.6200000000001</v>
      </c>
      <c r="E43" s="56">
        <f t="shared" si="33"/>
        <v>1057.3400000000001</v>
      </c>
      <c r="F43" s="56">
        <f t="shared" si="33"/>
        <v>1062.22</v>
      </c>
      <c r="G43" s="56">
        <f t="shared" si="33"/>
        <v>114.24000000000001</v>
      </c>
      <c r="H43" s="57">
        <f t="shared" si="33"/>
        <v>3661.4200000000005</v>
      </c>
      <c r="I43" s="56">
        <f>SUM(I44:I69)</f>
        <v>5246.6099999999988</v>
      </c>
      <c r="J43" s="49">
        <f t="shared" si="33"/>
        <v>0</v>
      </c>
      <c r="K43" s="56">
        <f t="shared" si="33"/>
        <v>0</v>
      </c>
      <c r="L43" s="56">
        <f t="shared" si="33"/>
        <v>0</v>
      </c>
      <c r="M43" s="56">
        <f t="shared" si="33"/>
        <v>298.13</v>
      </c>
      <c r="N43" s="56">
        <f t="shared" si="33"/>
        <v>733.90000000000009</v>
      </c>
      <c r="O43" s="57">
        <f t="shared" si="33"/>
        <v>1032.0300000000002</v>
      </c>
      <c r="P43" s="56">
        <f t="shared" si="33"/>
        <v>1032.0300000000002</v>
      </c>
      <c r="Q43" s="55">
        <f t="shared" si="33"/>
        <v>0</v>
      </c>
      <c r="R43" s="58">
        <f t="shared" si="33"/>
        <v>0</v>
      </c>
      <c r="S43" s="56">
        <f t="shared" si="33"/>
        <v>0</v>
      </c>
      <c r="T43" s="56">
        <f t="shared" si="33"/>
        <v>585.9</v>
      </c>
      <c r="U43" s="56">
        <f t="shared" si="33"/>
        <v>10</v>
      </c>
      <c r="V43" s="57">
        <f t="shared" si="33"/>
        <v>595.9</v>
      </c>
      <c r="W43" s="59">
        <f t="shared" si="33"/>
        <v>595.9</v>
      </c>
      <c r="X43" s="55">
        <f t="shared" si="33"/>
        <v>0</v>
      </c>
      <c r="Y43" s="56" t="e">
        <f t="shared" si="33"/>
        <v>#REF!</v>
      </c>
      <c r="Z43" s="56" t="e">
        <f t="shared" si="33"/>
        <v>#REF!</v>
      </c>
      <c r="AA43" s="56" t="e">
        <f t="shared" si="33"/>
        <v>#REF!</v>
      </c>
      <c r="AB43" s="56" t="e">
        <f t="shared" si="33"/>
        <v>#REF!</v>
      </c>
      <c r="AC43" s="57" t="e">
        <f t="shared" si="33"/>
        <v>#REF!</v>
      </c>
      <c r="AD43" s="56">
        <f t="shared" si="33"/>
        <v>104.96000000000001</v>
      </c>
      <c r="AE43" s="55" t="e">
        <f t="shared" si="33"/>
        <v>#REF!</v>
      </c>
      <c r="AF43" s="56" t="e">
        <f t="shared" si="33"/>
        <v>#REF!</v>
      </c>
      <c r="AG43" s="56" t="e">
        <f t="shared" si="33"/>
        <v>#REF!</v>
      </c>
      <c r="AH43" s="56" t="e">
        <f t="shared" si="33"/>
        <v>#REF!</v>
      </c>
      <c r="AI43" s="56" t="e">
        <f t="shared" si="33"/>
        <v>#REF!</v>
      </c>
      <c r="AJ43" s="57" t="e">
        <f t="shared" si="33"/>
        <v>#REF!</v>
      </c>
      <c r="AK43" s="56" t="e">
        <f t="shared" si="33"/>
        <v>#REF!</v>
      </c>
      <c r="AL43" s="55" t="e">
        <f>SUM(AL44:AL69)</f>
        <v>#REF!</v>
      </c>
      <c r="AN43" s="16"/>
    </row>
    <row r="44" spans="1:40" ht="29.25" customHeight="1" x14ac:dyDescent="0.3">
      <c r="A44" s="35" t="s">
        <v>91</v>
      </c>
      <c r="B44" s="36" t="s">
        <v>28</v>
      </c>
      <c r="C44" s="49">
        <v>1495.91</v>
      </c>
      <c r="D44" s="60">
        <v>363.58000000000004</v>
      </c>
      <c r="E44" s="57"/>
      <c r="F44" s="57"/>
      <c r="G44" s="57"/>
      <c r="H44" s="61">
        <f>SUM(D44:G44)</f>
        <v>363.58000000000004</v>
      </c>
      <c r="I44" s="62">
        <v>1859.49</v>
      </c>
      <c r="J44" s="49">
        <f t="shared" ref="J44:J62" si="34">C44+H44-I44</f>
        <v>0</v>
      </c>
      <c r="K44" s="56"/>
      <c r="L44" s="57"/>
      <c r="M44" s="57"/>
      <c r="N44" s="57"/>
      <c r="O44" s="61">
        <f>SUM(K44:N44)</f>
        <v>0</v>
      </c>
      <c r="P44" s="62"/>
      <c r="Q44" s="49">
        <f t="shared" ref="Q44:Q92" si="35">J44+O44-P44</f>
        <v>0</v>
      </c>
      <c r="R44" s="58"/>
      <c r="S44" s="57"/>
      <c r="T44" s="57"/>
      <c r="U44" s="61"/>
      <c r="V44" s="61">
        <f>SUM(R44:U44)</f>
        <v>0</v>
      </c>
      <c r="W44" s="63"/>
      <c r="X44" s="49">
        <f t="shared" ref="X44:X92" si="36">Q44+V44-W44</f>
        <v>0</v>
      </c>
      <c r="Y44" s="56"/>
      <c r="Z44" s="57"/>
      <c r="AA44" s="57"/>
      <c r="AB44" s="57"/>
      <c r="AC44" s="61">
        <f>SUM(Y44:AB44)</f>
        <v>0</v>
      </c>
      <c r="AD44" s="62"/>
      <c r="AE44" s="49">
        <f t="shared" ref="AE44:AE92" si="37">X44+AC44-AD44</f>
        <v>0</v>
      </c>
      <c r="AF44" s="56"/>
      <c r="AG44" s="57"/>
      <c r="AH44" s="57"/>
      <c r="AI44" s="61"/>
      <c r="AJ44" s="61">
        <f>SUM(AF44:AI44)</f>
        <v>0</v>
      </c>
      <c r="AK44" s="62"/>
      <c r="AL44" s="55">
        <f t="shared" si="32"/>
        <v>363.58000000000004</v>
      </c>
    </row>
    <row r="45" spans="1:40" ht="31.5" customHeight="1" x14ac:dyDescent="0.3">
      <c r="A45" s="35" t="s">
        <v>92</v>
      </c>
      <c r="B45" s="36" t="s">
        <v>30</v>
      </c>
      <c r="C45" s="49"/>
      <c r="D45" s="60">
        <v>1004.6</v>
      </c>
      <c r="E45" s="61">
        <v>886.54000000000008</v>
      </c>
      <c r="F45" s="61">
        <v>886.53000000000009</v>
      </c>
      <c r="G45" s="61"/>
      <c r="H45" s="61">
        <f t="shared" ref="H45:H62" si="38">SUM(D45:G45)</f>
        <v>2777.67</v>
      </c>
      <c r="I45" s="62">
        <v>2777.67</v>
      </c>
      <c r="J45" s="49">
        <f t="shared" si="34"/>
        <v>0</v>
      </c>
      <c r="K45" s="56"/>
      <c r="L45" s="57"/>
      <c r="M45" s="57"/>
      <c r="N45" s="57"/>
      <c r="O45" s="61">
        <f t="shared" ref="O45:O62" si="39">SUM(K45:N45)</f>
        <v>0</v>
      </c>
      <c r="P45" s="62"/>
      <c r="Q45" s="49">
        <f t="shared" si="35"/>
        <v>0</v>
      </c>
      <c r="R45" s="58"/>
      <c r="S45" s="57"/>
      <c r="T45" s="57"/>
      <c r="U45" s="61"/>
      <c r="V45" s="61">
        <f t="shared" ref="V45:V58" si="40">SUM(R45:U45)</f>
        <v>0</v>
      </c>
      <c r="W45" s="63"/>
      <c r="X45" s="49">
        <f t="shared" si="36"/>
        <v>0</v>
      </c>
      <c r="Y45" s="56"/>
      <c r="Z45" s="57"/>
      <c r="AA45" s="57"/>
      <c r="AB45" s="57"/>
      <c r="AC45" s="61">
        <f t="shared" ref="AC45:AC46" si="41">SUM(Y45:AB45)</f>
        <v>0</v>
      </c>
      <c r="AD45" s="62"/>
      <c r="AE45" s="49">
        <f t="shared" si="37"/>
        <v>0</v>
      </c>
      <c r="AF45" s="56"/>
      <c r="AG45" s="57"/>
      <c r="AH45" s="57"/>
      <c r="AI45" s="61"/>
      <c r="AJ45" s="61">
        <f t="shared" ref="AJ45:AJ46" si="42">SUM(AF45:AI45)</f>
        <v>0</v>
      </c>
      <c r="AK45" s="62"/>
      <c r="AL45" s="55">
        <f t="shared" si="32"/>
        <v>2777.67</v>
      </c>
    </row>
    <row r="46" spans="1:40" ht="53.25" customHeight="1" x14ac:dyDescent="0.3">
      <c r="A46" s="35" t="s">
        <v>93</v>
      </c>
      <c r="B46" s="36" t="s">
        <v>38</v>
      </c>
      <c r="C46" s="49">
        <v>10</v>
      </c>
      <c r="D46" s="60">
        <v>59.44</v>
      </c>
      <c r="E46" s="61"/>
      <c r="F46" s="61"/>
      <c r="G46" s="61"/>
      <c r="H46" s="61">
        <f t="shared" si="38"/>
        <v>59.44</v>
      </c>
      <c r="I46" s="62">
        <v>69.44</v>
      </c>
      <c r="J46" s="49">
        <f t="shared" si="34"/>
        <v>0</v>
      </c>
      <c r="K46" s="56"/>
      <c r="L46" s="57"/>
      <c r="M46" s="57"/>
      <c r="N46" s="57"/>
      <c r="O46" s="61">
        <f t="shared" si="39"/>
        <v>0</v>
      </c>
      <c r="P46" s="62"/>
      <c r="Q46" s="49">
        <f t="shared" si="35"/>
        <v>0</v>
      </c>
      <c r="R46" s="58"/>
      <c r="S46" s="57"/>
      <c r="T46" s="57"/>
      <c r="U46" s="61"/>
      <c r="V46" s="61">
        <f t="shared" si="40"/>
        <v>0</v>
      </c>
      <c r="W46" s="63"/>
      <c r="X46" s="49">
        <f t="shared" si="36"/>
        <v>0</v>
      </c>
      <c r="Y46" s="56"/>
      <c r="Z46" s="57"/>
      <c r="AA46" s="57"/>
      <c r="AB46" s="57"/>
      <c r="AC46" s="61">
        <f t="shared" si="41"/>
        <v>0</v>
      </c>
      <c r="AD46" s="62"/>
      <c r="AE46" s="49">
        <f t="shared" si="37"/>
        <v>0</v>
      </c>
      <c r="AF46" s="56"/>
      <c r="AG46" s="57"/>
      <c r="AH46" s="57"/>
      <c r="AI46" s="61"/>
      <c r="AJ46" s="61">
        <f t="shared" si="42"/>
        <v>0</v>
      </c>
      <c r="AK46" s="62"/>
      <c r="AL46" s="55">
        <f t="shared" si="32"/>
        <v>59.44</v>
      </c>
    </row>
    <row r="47" spans="1:40" ht="42.75" customHeight="1" x14ac:dyDescent="0.3">
      <c r="A47" s="35" t="s">
        <v>94</v>
      </c>
      <c r="B47" s="36" t="s">
        <v>57</v>
      </c>
      <c r="C47" s="49"/>
      <c r="D47" s="60"/>
      <c r="E47" s="61">
        <v>32</v>
      </c>
      <c r="F47" s="61"/>
      <c r="G47" s="61"/>
      <c r="H47" s="61">
        <f t="shared" si="38"/>
        <v>32</v>
      </c>
      <c r="I47" s="62">
        <v>32</v>
      </c>
      <c r="J47" s="49">
        <f t="shared" si="34"/>
        <v>0</v>
      </c>
      <c r="K47" s="56"/>
      <c r="L47" s="57"/>
      <c r="M47" s="57"/>
      <c r="N47" s="57"/>
      <c r="O47" s="61"/>
      <c r="P47" s="62"/>
      <c r="Q47" s="49"/>
      <c r="R47" s="58"/>
      <c r="S47" s="57"/>
      <c r="T47" s="57"/>
      <c r="U47" s="61"/>
      <c r="V47" s="61"/>
      <c r="W47" s="63"/>
      <c r="X47" s="49"/>
      <c r="Y47" s="56"/>
      <c r="Z47" s="57"/>
      <c r="AA47" s="57"/>
      <c r="AB47" s="57"/>
      <c r="AC47" s="61"/>
      <c r="AD47" s="62"/>
      <c r="AE47" s="49"/>
      <c r="AF47" s="56"/>
      <c r="AG47" s="57"/>
      <c r="AH47" s="57"/>
      <c r="AI47" s="61"/>
      <c r="AJ47" s="61"/>
      <c r="AK47" s="62"/>
      <c r="AL47" s="55">
        <f t="shared" si="32"/>
        <v>32</v>
      </c>
    </row>
    <row r="48" spans="1:40" ht="30" customHeight="1" x14ac:dyDescent="0.3">
      <c r="A48" s="35" t="s">
        <v>95</v>
      </c>
      <c r="B48" s="46" t="s">
        <v>59</v>
      </c>
      <c r="C48" s="64"/>
      <c r="D48" s="65"/>
      <c r="E48" s="66"/>
      <c r="F48" s="66"/>
      <c r="G48" s="66">
        <v>48.13</v>
      </c>
      <c r="H48" s="66">
        <f t="shared" si="38"/>
        <v>48.13</v>
      </c>
      <c r="I48" s="67">
        <v>48.13</v>
      </c>
      <c r="J48" s="64">
        <f t="shared" si="34"/>
        <v>0</v>
      </c>
      <c r="K48" s="68"/>
      <c r="L48" s="69"/>
      <c r="M48" s="69"/>
      <c r="N48" s="69"/>
      <c r="O48" s="66">
        <f t="shared" si="39"/>
        <v>0</v>
      </c>
      <c r="P48" s="67"/>
      <c r="Q48" s="64">
        <f t="shared" si="35"/>
        <v>0</v>
      </c>
      <c r="R48" s="70"/>
      <c r="S48" s="69"/>
      <c r="T48" s="69"/>
      <c r="U48" s="66"/>
      <c r="V48" s="66">
        <f t="shared" si="40"/>
        <v>0</v>
      </c>
      <c r="W48" s="71"/>
      <c r="X48" s="64">
        <f t="shared" si="36"/>
        <v>0</v>
      </c>
      <c r="Y48" s="68"/>
      <c r="Z48" s="69"/>
      <c r="AA48" s="69"/>
      <c r="AB48" s="69"/>
      <c r="AC48" s="66">
        <f t="shared" ref="AC48:AC69" si="43">SUM(Y48:AB48)</f>
        <v>0</v>
      </c>
      <c r="AD48" s="67"/>
      <c r="AE48" s="64">
        <f t="shared" si="37"/>
        <v>0</v>
      </c>
      <c r="AF48" s="68"/>
      <c r="AG48" s="69"/>
      <c r="AH48" s="69"/>
      <c r="AI48" s="66"/>
      <c r="AJ48" s="66">
        <f t="shared" ref="AJ48:AJ58" si="44">SUM(AF48:AI48)</f>
        <v>0</v>
      </c>
      <c r="AK48" s="67"/>
      <c r="AL48" s="55">
        <f t="shared" si="32"/>
        <v>48.13</v>
      </c>
    </row>
    <row r="49" spans="1:38" ht="31.2" customHeight="1" x14ac:dyDescent="0.3">
      <c r="A49" s="35" t="s">
        <v>96</v>
      </c>
      <c r="B49" s="46" t="s">
        <v>61</v>
      </c>
      <c r="C49" s="64"/>
      <c r="D49" s="65"/>
      <c r="E49" s="66"/>
      <c r="F49" s="66"/>
      <c r="G49" s="66">
        <v>33.11</v>
      </c>
      <c r="H49" s="66">
        <f t="shared" si="38"/>
        <v>33.11</v>
      </c>
      <c r="I49" s="67">
        <v>33.11</v>
      </c>
      <c r="J49" s="64">
        <f t="shared" si="34"/>
        <v>0</v>
      </c>
      <c r="K49" s="68"/>
      <c r="L49" s="69"/>
      <c r="M49" s="69"/>
      <c r="N49" s="69"/>
      <c r="O49" s="66">
        <f t="shared" si="39"/>
        <v>0</v>
      </c>
      <c r="P49" s="67"/>
      <c r="Q49" s="64">
        <f t="shared" si="35"/>
        <v>0</v>
      </c>
      <c r="R49" s="70"/>
      <c r="S49" s="69"/>
      <c r="T49" s="69"/>
      <c r="U49" s="66"/>
      <c r="V49" s="66">
        <f t="shared" si="40"/>
        <v>0</v>
      </c>
      <c r="W49" s="71"/>
      <c r="X49" s="64">
        <f t="shared" si="36"/>
        <v>0</v>
      </c>
      <c r="Y49" s="68"/>
      <c r="Z49" s="69"/>
      <c r="AA49" s="69"/>
      <c r="AB49" s="69"/>
      <c r="AC49" s="66">
        <f t="shared" si="43"/>
        <v>0</v>
      </c>
      <c r="AD49" s="67"/>
      <c r="AE49" s="64">
        <f t="shared" si="37"/>
        <v>0</v>
      </c>
      <c r="AF49" s="68"/>
      <c r="AG49" s="69"/>
      <c r="AH49" s="69"/>
      <c r="AI49" s="66"/>
      <c r="AJ49" s="66">
        <f t="shared" si="44"/>
        <v>0</v>
      </c>
      <c r="AK49" s="67"/>
      <c r="AL49" s="55">
        <f t="shared" si="32"/>
        <v>33.11</v>
      </c>
    </row>
    <row r="50" spans="1:38" ht="29.25" customHeight="1" x14ac:dyDescent="0.3">
      <c r="A50" s="35" t="s">
        <v>97</v>
      </c>
      <c r="B50" s="46" t="s">
        <v>63</v>
      </c>
      <c r="C50" s="64"/>
      <c r="D50" s="65"/>
      <c r="E50" s="66"/>
      <c r="F50" s="66">
        <v>72.19</v>
      </c>
      <c r="G50" s="66"/>
      <c r="H50" s="66">
        <f t="shared" si="38"/>
        <v>72.19</v>
      </c>
      <c r="I50" s="67">
        <v>72.19</v>
      </c>
      <c r="J50" s="64">
        <f t="shared" si="34"/>
        <v>0</v>
      </c>
      <c r="K50" s="68"/>
      <c r="L50" s="69"/>
      <c r="M50" s="69"/>
      <c r="N50" s="69"/>
      <c r="O50" s="66">
        <f t="shared" si="39"/>
        <v>0</v>
      </c>
      <c r="P50" s="67"/>
      <c r="Q50" s="64">
        <f t="shared" si="35"/>
        <v>0</v>
      </c>
      <c r="R50" s="70"/>
      <c r="S50" s="69"/>
      <c r="T50" s="69"/>
      <c r="U50" s="66"/>
      <c r="V50" s="66">
        <f t="shared" si="40"/>
        <v>0</v>
      </c>
      <c r="W50" s="71"/>
      <c r="X50" s="64">
        <f t="shared" si="36"/>
        <v>0</v>
      </c>
      <c r="Y50" s="68"/>
      <c r="Z50" s="69"/>
      <c r="AA50" s="69"/>
      <c r="AB50" s="69"/>
      <c r="AC50" s="66">
        <f t="shared" si="43"/>
        <v>0</v>
      </c>
      <c r="AD50" s="67"/>
      <c r="AE50" s="64">
        <f t="shared" si="37"/>
        <v>0</v>
      </c>
      <c r="AF50" s="68"/>
      <c r="AG50" s="69"/>
      <c r="AH50" s="69"/>
      <c r="AI50" s="66"/>
      <c r="AJ50" s="66">
        <f t="shared" si="44"/>
        <v>0</v>
      </c>
      <c r="AK50" s="67"/>
      <c r="AL50" s="55">
        <f t="shared" si="32"/>
        <v>72.19</v>
      </c>
    </row>
    <row r="51" spans="1:38" ht="23.4" customHeight="1" x14ac:dyDescent="0.3">
      <c r="A51" s="35" t="s">
        <v>98</v>
      </c>
      <c r="B51" s="46" t="s">
        <v>52</v>
      </c>
      <c r="C51" s="64"/>
      <c r="D51" s="65"/>
      <c r="E51" s="66"/>
      <c r="F51" s="66">
        <v>90</v>
      </c>
      <c r="G51" s="66"/>
      <c r="H51" s="66">
        <f t="shared" si="38"/>
        <v>90</v>
      </c>
      <c r="I51" s="67">
        <v>90</v>
      </c>
      <c r="J51" s="64">
        <f t="shared" si="34"/>
        <v>0</v>
      </c>
      <c r="K51" s="68"/>
      <c r="L51" s="69"/>
      <c r="M51" s="69"/>
      <c r="N51" s="69"/>
      <c r="O51" s="66">
        <f t="shared" si="39"/>
        <v>0</v>
      </c>
      <c r="P51" s="67"/>
      <c r="Q51" s="64">
        <f t="shared" si="35"/>
        <v>0</v>
      </c>
      <c r="R51" s="70"/>
      <c r="S51" s="69"/>
      <c r="T51" s="69"/>
      <c r="U51" s="66"/>
      <c r="V51" s="66">
        <f t="shared" si="40"/>
        <v>0</v>
      </c>
      <c r="W51" s="71"/>
      <c r="X51" s="64">
        <f t="shared" si="36"/>
        <v>0</v>
      </c>
      <c r="Y51" s="68"/>
      <c r="Z51" s="69"/>
      <c r="AA51" s="69"/>
      <c r="AB51" s="69"/>
      <c r="AC51" s="66">
        <f t="shared" si="43"/>
        <v>0</v>
      </c>
      <c r="AD51" s="67"/>
      <c r="AE51" s="64">
        <f t="shared" si="37"/>
        <v>0</v>
      </c>
      <c r="AF51" s="68"/>
      <c r="AG51" s="69"/>
      <c r="AH51" s="69"/>
      <c r="AI51" s="66"/>
      <c r="AJ51" s="66">
        <f t="shared" si="44"/>
        <v>0</v>
      </c>
      <c r="AK51" s="67"/>
      <c r="AL51" s="55">
        <f t="shared" si="32"/>
        <v>90</v>
      </c>
    </row>
    <row r="52" spans="1:38" ht="24.6" customHeight="1" x14ac:dyDescent="0.3">
      <c r="A52" s="35" t="s">
        <v>99</v>
      </c>
      <c r="B52" s="46" t="s">
        <v>65</v>
      </c>
      <c r="C52" s="64"/>
      <c r="D52" s="65"/>
      <c r="E52" s="66">
        <v>6</v>
      </c>
      <c r="F52" s="66"/>
      <c r="G52" s="66"/>
      <c r="H52" s="66">
        <f t="shared" si="38"/>
        <v>6</v>
      </c>
      <c r="I52" s="67">
        <v>6</v>
      </c>
      <c r="J52" s="64">
        <f t="shared" si="34"/>
        <v>0</v>
      </c>
      <c r="K52" s="68"/>
      <c r="L52" s="69"/>
      <c r="M52" s="69"/>
      <c r="N52" s="69"/>
      <c r="O52" s="66">
        <f t="shared" si="39"/>
        <v>0</v>
      </c>
      <c r="P52" s="67"/>
      <c r="Q52" s="64">
        <f t="shared" si="35"/>
        <v>0</v>
      </c>
      <c r="R52" s="70"/>
      <c r="S52" s="69"/>
      <c r="T52" s="69"/>
      <c r="U52" s="66"/>
      <c r="V52" s="66">
        <f t="shared" si="40"/>
        <v>0</v>
      </c>
      <c r="W52" s="71"/>
      <c r="X52" s="64">
        <f t="shared" si="36"/>
        <v>0</v>
      </c>
      <c r="Y52" s="68"/>
      <c r="Z52" s="69"/>
      <c r="AA52" s="69"/>
      <c r="AB52" s="69"/>
      <c r="AC52" s="66">
        <f t="shared" si="43"/>
        <v>0</v>
      </c>
      <c r="AD52" s="67"/>
      <c r="AE52" s="64">
        <f t="shared" si="37"/>
        <v>0</v>
      </c>
      <c r="AF52" s="68"/>
      <c r="AG52" s="69"/>
      <c r="AH52" s="69"/>
      <c r="AI52" s="66"/>
      <c r="AJ52" s="66">
        <f t="shared" si="44"/>
        <v>0</v>
      </c>
      <c r="AK52" s="67"/>
      <c r="AL52" s="55">
        <f t="shared" si="32"/>
        <v>6</v>
      </c>
    </row>
    <row r="53" spans="1:38" ht="31.2" customHeight="1" x14ac:dyDescent="0.3">
      <c r="A53" s="35" t="s">
        <v>100</v>
      </c>
      <c r="B53" s="46" t="s">
        <v>101</v>
      </c>
      <c r="C53" s="64"/>
      <c r="D53" s="65"/>
      <c r="E53" s="66"/>
      <c r="F53" s="66"/>
      <c r="G53" s="66">
        <v>23</v>
      </c>
      <c r="H53" s="66">
        <f t="shared" si="38"/>
        <v>23</v>
      </c>
      <c r="I53" s="67">
        <v>23</v>
      </c>
      <c r="J53" s="64">
        <f t="shared" si="34"/>
        <v>0</v>
      </c>
      <c r="K53" s="68"/>
      <c r="L53" s="69"/>
      <c r="M53" s="69"/>
      <c r="N53" s="69"/>
      <c r="O53" s="66">
        <f t="shared" si="39"/>
        <v>0</v>
      </c>
      <c r="P53" s="67"/>
      <c r="Q53" s="64">
        <f t="shared" si="35"/>
        <v>0</v>
      </c>
      <c r="R53" s="70"/>
      <c r="S53" s="69"/>
      <c r="T53" s="69"/>
      <c r="U53" s="66"/>
      <c r="V53" s="66">
        <f t="shared" si="40"/>
        <v>0</v>
      </c>
      <c r="W53" s="71"/>
      <c r="X53" s="64">
        <f t="shared" si="36"/>
        <v>0</v>
      </c>
      <c r="Y53" s="68"/>
      <c r="Z53" s="69"/>
      <c r="AA53" s="69"/>
      <c r="AB53" s="69"/>
      <c r="AC53" s="66">
        <f t="shared" si="43"/>
        <v>0</v>
      </c>
      <c r="AD53" s="67"/>
      <c r="AE53" s="64">
        <f t="shared" si="37"/>
        <v>0</v>
      </c>
      <c r="AF53" s="68"/>
      <c r="AG53" s="69"/>
      <c r="AH53" s="69"/>
      <c r="AI53" s="66"/>
      <c r="AJ53" s="66">
        <f t="shared" si="44"/>
        <v>0</v>
      </c>
      <c r="AK53" s="67"/>
      <c r="AL53" s="55">
        <f t="shared" si="32"/>
        <v>23</v>
      </c>
    </row>
    <row r="54" spans="1:38" ht="31.5" customHeight="1" x14ac:dyDescent="0.3">
      <c r="A54" s="72" t="s">
        <v>102</v>
      </c>
      <c r="B54" s="73" t="s">
        <v>67</v>
      </c>
      <c r="C54" s="64"/>
      <c r="D54" s="65"/>
      <c r="E54" s="66"/>
      <c r="F54" s="66"/>
      <c r="G54" s="66"/>
      <c r="H54" s="66">
        <f t="shared" si="38"/>
        <v>0</v>
      </c>
      <c r="I54" s="67">
        <v>0</v>
      </c>
      <c r="J54" s="64">
        <f t="shared" si="34"/>
        <v>0</v>
      </c>
      <c r="K54" s="68"/>
      <c r="L54" s="69"/>
      <c r="M54" s="66">
        <v>148.13</v>
      </c>
      <c r="N54" s="66"/>
      <c r="O54" s="66">
        <f t="shared" si="39"/>
        <v>148.13</v>
      </c>
      <c r="P54" s="67">
        <v>148.13</v>
      </c>
      <c r="Q54" s="64">
        <f t="shared" si="35"/>
        <v>0</v>
      </c>
      <c r="R54" s="70"/>
      <c r="S54" s="69"/>
      <c r="T54" s="69"/>
      <c r="U54" s="66"/>
      <c r="V54" s="66">
        <f t="shared" si="40"/>
        <v>0</v>
      </c>
      <c r="W54" s="71"/>
      <c r="X54" s="64">
        <f t="shared" si="36"/>
        <v>0</v>
      </c>
      <c r="Y54" s="68"/>
      <c r="Z54" s="69"/>
      <c r="AA54" s="66"/>
      <c r="AB54" s="66"/>
      <c r="AC54" s="66">
        <f t="shared" si="43"/>
        <v>0</v>
      </c>
      <c r="AD54" s="67"/>
      <c r="AE54" s="64">
        <f t="shared" si="37"/>
        <v>0</v>
      </c>
      <c r="AF54" s="68"/>
      <c r="AG54" s="69"/>
      <c r="AH54" s="69"/>
      <c r="AI54" s="66"/>
      <c r="AJ54" s="66">
        <f t="shared" si="44"/>
        <v>0</v>
      </c>
      <c r="AK54" s="67"/>
      <c r="AL54" s="55">
        <f t="shared" si="32"/>
        <v>148.13</v>
      </c>
    </row>
    <row r="55" spans="1:38" ht="81" customHeight="1" x14ac:dyDescent="0.3">
      <c r="A55" s="35" t="s">
        <v>103</v>
      </c>
      <c r="B55" s="45" t="s">
        <v>104</v>
      </c>
      <c r="C55" s="74"/>
      <c r="D55" s="75"/>
      <c r="E55" s="76"/>
      <c r="F55" s="76"/>
      <c r="G55" s="66">
        <v>10</v>
      </c>
      <c r="H55" s="66">
        <f t="shared" si="38"/>
        <v>10</v>
      </c>
      <c r="I55" s="67">
        <v>10</v>
      </c>
      <c r="J55" s="64">
        <f t="shared" si="34"/>
        <v>0</v>
      </c>
      <c r="K55" s="68"/>
      <c r="L55" s="69"/>
      <c r="M55" s="69"/>
      <c r="N55" s="66">
        <v>10</v>
      </c>
      <c r="O55" s="66">
        <f t="shared" si="39"/>
        <v>10</v>
      </c>
      <c r="P55" s="67">
        <v>10</v>
      </c>
      <c r="Q55" s="64">
        <f t="shared" si="35"/>
        <v>0</v>
      </c>
      <c r="R55" s="70"/>
      <c r="S55" s="69"/>
      <c r="T55" s="69"/>
      <c r="U55" s="66">
        <v>10</v>
      </c>
      <c r="V55" s="66">
        <f t="shared" si="40"/>
        <v>10</v>
      </c>
      <c r="W55" s="71">
        <v>10</v>
      </c>
      <c r="X55" s="64">
        <f t="shared" si="36"/>
        <v>0</v>
      </c>
      <c r="Y55" s="68"/>
      <c r="Z55" s="69"/>
      <c r="AA55" s="69"/>
      <c r="AB55" s="66"/>
      <c r="AC55" s="66">
        <f t="shared" si="43"/>
        <v>0</v>
      </c>
      <c r="AD55" s="67"/>
      <c r="AE55" s="64">
        <f t="shared" si="37"/>
        <v>0</v>
      </c>
      <c r="AF55" s="68"/>
      <c r="AG55" s="69"/>
      <c r="AH55" s="69"/>
      <c r="AI55" s="66"/>
      <c r="AJ55" s="66">
        <f t="shared" si="44"/>
        <v>0</v>
      </c>
      <c r="AK55" s="67"/>
      <c r="AL55" s="55">
        <f t="shared" si="32"/>
        <v>30</v>
      </c>
    </row>
    <row r="56" spans="1:38" ht="50.25" customHeight="1" x14ac:dyDescent="0.3">
      <c r="A56" s="35" t="s">
        <v>105</v>
      </c>
      <c r="B56" s="46" t="s">
        <v>69</v>
      </c>
      <c r="C56" s="74"/>
      <c r="D56" s="75"/>
      <c r="E56" s="76"/>
      <c r="F56" s="76"/>
      <c r="G56" s="66"/>
      <c r="H56" s="66">
        <f t="shared" si="38"/>
        <v>0</v>
      </c>
      <c r="I56" s="67"/>
      <c r="J56" s="64">
        <f t="shared" si="34"/>
        <v>0</v>
      </c>
      <c r="K56" s="68"/>
      <c r="L56" s="69"/>
      <c r="M56" s="66">
        <v>150</v>
      </c>
      <c r="N56" s="69"/>
      <c r="O56" s="66">
        <f t="shared" si="39"/>
        <v>150</v>
      </c>
      <c r="P56" s="67">
        <v>150</v>
      </c>
      <c r="Q56" s="64">
        <f t="shared" si="35"/>
        <v>0</v>
      </c>
      <c r="R56" s="70"/>
      <c r="S56" s="69"/>
      <c r="T56" s="69"/>
      <c r="U56" s="66"/>
      <c r="V56" s="66">
        <f t="shared" si="40"/>
        <v>0</v>
      </c>
      <c r="W56" s="71"/>
      <c r="X56" s="64">
        <f t="shared" si="36"/>
        <v>0</v>
      </c>
      <c r="Y56" s="68"/>
      <c r="Z56" s="69"/>
      <c r="AA56" s="66"/>
      <c r="AB56" s="69"/>
      <c r="AC56" s="66">
        <f t="shared" si="43"/>
        <v>0</v>
      </c>
      <c r="AD56" s="67"/>
      <c r="AE56" s="64">
        <f t="shared" si="37"/>
        <v>0</v>
      </c>
      <c r="AF56" s="68"/>
      <c r="AG56" s="69"/>
      <c r="AH56" s="69"/>
      <c r="AI56" s="66"/>
      <c r="AJ56" s="66">
        <f t="shared" si="44"/>
        <v>0</v>
      </c>
      <c r="AK56" s="67"/>
      <c r="AL56" s="55">
        <f t="shared" si="32"/>
        <v>150</v>
      </c>
    </row>
    <row r="57" spans="1:38" ht="40.5" customHeight="1" x14ac:dyDescent="0.3">
      <c r="A57" s="35" t="s">
        <v>106</v>
      </c>
      <c r="B57" s="77" t="s">
        <v>71</v>
      </c>
      <c r="C57" s="74"/>
      <c r="D57" s="75"/>
      <c r="E57" s="76"/>
      <c r="F57" s="76"/>
      <c r="G57" s="66"/>
      <c r="H57" s="66">
        <f t="shared" si="38"/>
        <v>0</v>
      </c>
      <c r="I57" s="67"/>
      <c r="J57" s="64">
        <f t="shared" si="34"/>
        <v>0</v>
      </c>
      <c r="K57" s="68"/>
      <c r="L57" s="69"/>
      <c r="M57" s="69"/>
      <c r="N57" s="66">
        <v>148.30000000000001</v>
      </c>
      <c r="O57" s="66">
        <f t="shared" si="39"/>
        <v>148.30000000000001</v>
      </c>
      <c r="P57" s="67">
        <v>148.30000000000001</v>
      </c>
      <c r="Q57" s="64">
        <f t="shared" si="35"/>
        <v>0</v>
      </c>
      <c r="R57" s="70"/>
      <c r="S57" s="69"/>
      <c r="T57" s="66"/>
      <c r="U57" s="66"/>
      <c r="V57" s="66">
        <f t="shared" si="40"/>
        <v>0</v>
      </c>
      <c r="W57" s="71"/>
      <c r="X57" s="64">
        <f t="shared" si="36"/>
        <v>0</v>
      </c>
      <c r="Y57" s="68"/>
      <c r="Z57" s="69"/>
      <c r="AA57" s="69"/>
      <c r="AB57" s="66"/>
      <c r="AC57" s="66">
        <f t="shared" si="43"/>
        <v>0</v>
      </c>
      <c r="AD57" s="67"/>
      <c r="AE57" s="64">
        <f t="shared" si="37"/>
        <v>0</v>
      </c>
      <c r="AF57" s="68"/>
      <c r="AG57" s="69"/>
      <c r="AH57" s="66"/>
      <c r="AI57" s="66"/>
      <c r="AJ57" s="66">
        <f t="shared" si="44"/>
        <v>0</v>
      </c>
      <c r="AK57" s="67"/>
      <c r="AL57" s="55">
        <f t="shared" si="32"/>
        <v>148.30000000000001</v>
      </c>
    </row>
    <row r="58" spans="1:38" ht="19.5" customHeight="1" x14ac:dyDescent="0.3">
      <c r="A58" s="35" t="s">
        <v>107</v>
      </c>
      <c r="B58" s="47" t="s">
        <v>55</v>
      </c>
      <c r="C58" s="64"/>
      <c r="D58" s="65"/>
      <c r="E58" s="66">
        <v>95</v>
      </c>
      <c r="F58" s="66"/>
      <c r="G58" s="66"/>
      <c r="H58" s="66">
        <f t="shared" si="38"/>
        <v>95</v>
      </c>
      <c r="I58" s="67">
        <v>95</v>
      </c>
      <c r="J58" s="64">
        <f t="shared" si="34"/>
        <v>0</v>
      </c>
      <c r="K58" s="68"/>
      <c r="L58" s="69"/>
      <c r="M58" s="69"/>
      <c r="N58" s="69"/>
      <c r="O58" s="66">
        <f t="shared" si="39"/>
        <v>0</v>
      </c>
      <c r="P58" s="67"/>
      <c r="Q58" s="64">
        <f t="shared" si="35"/>
        <v>0</v>
      </c>
      <c r="R58" s="70"/>
      <c r="S58" s="69"/>
      <c r="T58" s="69"/>
      <c r="U58" s="66"/>
      <c r="V58" s="66">
        <f t="shared" si="40"/>
        <v>0</v>
      </c>
      <c r="W58" s="71"/>
      <c r="X58" s="64">
        <f t="shared" si="36"/>
        <v>0</v>
      </c>
      <c r="Y58" s="68"/>
      <c r="Z58" s="69"/>
      <c r="AA58" s="69"/>
      <c r="AB58" s="69"/>
      <c r="AC58" s="66">
        <f t="shared" si="43"/>
        <v>0</v>
      </c>
      <c r="AD58" s="67"/>
      <c r="AE58" s="64">
        <f t="shared" si="37"/>
        <v>0</v>
      </c>
      <c r="AF58" s="68"/>
      <c r="AG58" s="69"/>
      <c r="AH58" s="69"/>
      <c r="AI58" s="66"/>
      <c r="AJ58" s="66">
        <f t="shared" si="44"/>
        <v>0</v>
      </c>
      <c r="AK58" s="67"/>
      <c r="AL58" s="55">
        <f t="shared" si="32"/>
        <v>95</v>
      </c>
    </row>
    <row r="59" spans="1:38" ht="22.5" customHeight="1" x14ac:dyDescent="0.3">
      <c r="A59" s="35" t="s">
        <v>108</v>
      </c>
      <c r="B59" s="44" t="str">
        <f>[2]vandens!B26</f>
        <v>Raguviškių vandens gerinimo įrenginiai</v>
      </c>
      <c r="C59" s="64">
        <f>[2]vandens!C26</f>
        <v>0</v>
      </c>
      <c r="D59" s="65">
        <f>[2]vandens!D26</f>
        <v>0</v>
      </c>
      <c r="E59" s="66">
        <f>[2]vandens!E26</f>
        <v>0</v>
      </c>
      <c r="F59" s="66">
        <f>[2]vandens!F26</f>
        <v>0</v>
      </c>
      <c r="G59" s="66">
        <v>0</v>
      </c>
      <c r="H59" s="66">
        <f t="shared" si="38"/>
        <v>0</v>
      </c>
      <c r="I59" s="67"/>
      <c r="J59" s="64">
        <f t="shared" si="34"/>
        <v>0</v>
      </c>
      <c r="K59" s="65">
        <f>[2]vandens!K26</f>
        <v>0</v>
      </c>
      <c r="L59" s="66">
        <f>[2]vandens!L26</f>
        <v>0</v>
      </c>
      <c r="M59" s="66">
        <f>[2]vandens!M26</f>
        <v>0</v>
      </c>
      <c r="N59" s="66">
        <v>290</v>
      </c>
      <c r="O59" s="66">
        <f t="shared" si="39"/>
        <v>290</v>
      </c>
      <c r="P59" s="67">
        <v>290</v>
      </c>
      <c r="Q59" s="64">
        <f t="shared" si="35"/>
        <v>0</v>
      </c>
      <c r="R59" s="78">
        <f>[2]vandens!R26</f>
        <v>0</v>
      </c>
      <c r="S59" s="66">
        <f>[2]vandens!S26</f>
        <v>0</v>
      </c>
      <c r="T59" s="66">
        <f>[2]vandens!T26</f>
        <v>0</v>
      </c>
      <c r="U59" s="66">
        <f>[2]vandens!U26</f>
        <v>0</v>
      </c>
      <c r="V59" s="66">
        <f>[2]vandens!V26</f>
        <v>0</v>
      </c>
      <c r="W59" s="71">
        <f>[2]vandens!W26</f>
        <v>0</v>
      </c>
      <c r="X59" s="64">
        <f t="shared" si="36"/>
        <v>0</v>
      </c>
      <c r="Y59" s="65"/>
      <c r="Z59" s="66"/>
      <c r="AA59" s="66"/>
      <c r="AB59" s="66"/>
      <c r="AC59" s="66">
        <f t="shared" si="43"/>
        <v>0</v>
      </c>
      <c r="AD59" s="67"/>
      <c r="AE59" s="64">
        <f t="shared" si="37"/>
        <v>0</v>
      </c>
      <c r="AF59" s="65" t="e">
        <f>[2]vandens!AF26</f>
        <v>#REF!</v>
      </c>
      <c r="AG59" s="66" t="e">
        <f>[2]vandens!AG26</f>
        <v>#REF!</v>
      </c>
      <c r="AH59" s="66" t="e">
        <f>[2]vandens!AH26</f>
        <v>#REF!</v>
      </c>
      <c r="AI59" s="66" t="e">
        <f>[2]vandens!AI26</f>
        <v>#REF!</v>
      </c>
      <c r="AJ59" s="66" t="e">
        <f>[2]vandens!AJ26</f>
        <v>#REF!</v>
      </c>
      <c r="AK59" s="67" t="e">
        <f>[2]vandens!AK26</f>
        <v>#REF!</v>
      </c>
      <c r="AL59" s="55" t="e">
        <f t="shared" si="32"/>
        <v>#REF!</v>
      </c>
    </row>
    <row r="60" spans="1:38" ht="22.5" customHeight="1" x14ac:dyDescent="0.3">
      <c r="A60" s="35" t="s">
        <v>109</v>
      </c>
      <c r="B60" s="44" t="str">
        <f>[2]vandens!B27</f>
        <v>Leliūnų vandens gerinimo įrenginiai</v>
      </c>
      <c r="C60" s="64">
        <f>[2]vandens!C27</f>
        <v>0</v>
      </c>
      <c r="D60" s="65">
        <f>[2]vandens!D27</f>
        <v>0</v>
      </c>
      <c r="E60" s="66">
        <f>[2]vandens!E27</f>
        <v>0</v>
      </c>
      <c r="F60" s="66">
        <f>[2]vandens!F27</f>
        <v>0</v>
      </c>
      <c r="G60" s="66">
        <v>0</v>
      </c>
      <c r="H60" s="66">
        <f t="shared" si="38"/>
        <v>0</v>
      </c>
      <c r="I60" s="67"/>
      <c r="J60" s="64">
        <f t="shared" si="34"/>
        <v>0</v>
      </c>
      <c r="K60" s="65">
        <f>[2]vandens!K27</f>
        <v>0</v>
      </c>
      <c r="L60" s="66">
        <f>[2]vandens!L27</f>
        <v>0</v>
      </c>
      <c r="M60" s="66">
        <f>[2]vandens!M27</f>
        <v>0</v>
      </c>
      <c r="N60" s="66">
        <v>285.60000000000002</v>
      </c>
      <c r="O60" s="66">
        <f t="shared" si="39"/>
        <v>285.60000000000002</v>
      </c>
      <c r="P60" s="67">
        <v>285.60000000000002</v>
      </c>
      <c r="Q60" s="64">
        <f t="shared" si="35"/>
        <v>0</v>
      </c>
      <c r="R60" s="78">
        <f>[2]vandens!R27</f>
        <v>0</v>
      </c>
      <c r="S60" s="66">
        <f>[2]vandens!S27</f>
        <v>0</v>
      </c>
      <c r="T60" s="66">
        <f>[2]vandens!T27</f>
        <v>0</v>
      </c>
      <c r="U60" s="66">
        <f>[2]vandens!U27</f>
        <v>0</v>
      </c>
      <c r="V60" s="66">
        <f>[2]vandens!V27</f>
        <v>0</v>
      </c>
      <c r="W60" s="71">
        <f>[2]vandens!W27</f>
        <v>0</v>
      </c>
      <c r="X60" s="64">
        <f t="shared" si="36"/>
        <v>0</v>
      </c>
      <c r="Y60" s="65"/>
      <c r="Z60" s="66"/>
      <c r="AA60" s="66"/>
      <c r="AB60" s="66"/>
      <c r="AC60" s="66">
        <f t="shared" si="43"/>
        <v>0</v>
      </c>
      <c r="AD60" s="67"/>
      <c r="AE60" s="64">
        <f t="shared" si="37"/>
        <v>0</v>
      </c>
      <c r="AF60" s="65" t="e">
        <f>[2]vandens!AF27</f>
        <v>#REF!</v>
      </c>
      <c r="AG60" s="66" t="e">
        <f>[2]vandens!AG27</f>
        <v>#REF!</v>
      </c>
      <c r="AH60" s="66" t="e">
        <f>[2]vandens!AH27</f>
        <v>#REF!</v>
      </c>
      <c r="AI60" s="66" t="e">
        <f>[2]vandens!AI27</f>
        <v>#REF!</v>
      </c>
      <c r="AJ60" s="66" t="e">
        <f>[2]vandens!AJ27</f>
        <v>#REF!</v>
      </c>
      <c r="AK60" s="67" t="e">
        <f>[2]vandens!AK27</f>
        <v>#REF!</v>
      </c>
      <c r="AL60" s="55" t="e">
        <f t="shared" si="32"/>
        <v>#REF!</v>
      </c>
    </row>
    <row r="61" spans="1:38" ht="22.5" customHeight="1" x14ac:dyDescent="0.3">
      <c r="A61" s="35" t="s">
        <v>110</v>
      </c>
      <c r="B61" s="44" t="str">
        <f>[2]vandens!B28</f>
        <v>Juodupėnų vandens gerinimo įrenginiai</v>
      </c>
      <c r="C61" s="64">
        <f>[2]vandens!C28</f>
        <v>0</v>
      </c>
      <c r="D61" s="65">
        <f>[2]vandens!D28</f>
        <v>0</v>
      </c>
      <c r="E61" s="66">
        <f>[2]vandens!E28</f>
        <v>0</v>
      </c>
      <c r="F61" s="66">
        <f>[2]vandens!F28</f>
        <v>0</v>
      </c>
      <c r="G61" s="66">
        <f>[2]vandens!G28</f>
        <v>0</v>
      </c>
      <c r="H61" s="66">
        <f t="shared" si="38"/>
        <v>0</v>
      </c>
      <c r="I61" s="67"/>
      <c r="J61" s="64">
        <f t="shared" si="34"/>
        <v>0</v>
      </c>
      <c r="K61" s="65">
        <f>[2]vandens!K28</f>
        <v>0</v>
      </c>
      <c r="L61" s="66">
        <f>[2]vandens!L28</f>
        <v>0</v>
      </c>
      <c r="M61" s="66">
        <v>0</v>
      </c>
      <c r="N61" s="66">
        <f>[2]vandens!N28</f>
        <v>0</v>
      </c>
      <c r="O61" s="66">
        <f t="shared" si="39"/>
        <v>0</v>
      </c>
      <c r="P61" s="67"/>
      <c r="Q61" s="64">
        <f t="shared" si="35"/>
        <v>0</v>
      </c>
      <c r="R61" s="78">
        <f>[2]vandens!R28</f>
        <v>0</v>
      </c>
      <c r="S61" s="66">
        <f>[2]vandens!S28</f>
        <v>0</v>
      </c>
      <c r="T61" s="66">
        <v>290</v>
      </c>
      <c r="U61" s="66">
        <f>[2]vandens!U28</f>
        <v>0</v>
      </c>
      <c r="V61" s="66">
        <f>SUM(R61:U61)</f>
        <v>290</v>
      </c>
      <c r="W61" s="71">
        <v>290</v>
      </c>
      <c r="X61" s="64">
        <f t="shared" si="36"/>
        <v>0</v>
      </c>
      <c r="Y61" s="65"/>
      <c r="Z61" s="66"/>
      <c r="AA61" s="66"/>
      <c r="AB61" s="66"/>
      <c r="AC61" s="66">
        <f t="shared" si="43"/>
        <v>0</v>
      </c>
      <c r="AD61" s="67"/>
      <c r="AE61" s="64">
        <f t="shared" si="37"/>
        <v>0</v>
      </c>
      <c r="AF61" s="65" t="e">
        <f>[2]vandens!AF28</f>
        <v>#REF!</v>
      </c>
      <c r="AG61" s="66" t="e">
        <f>[2]vandens!AG28</f>
        <v>#REF!</v>
      </c>
      <c r="AH61" s="66" t="e">
        <f>[2]vandens!AH28</f>
        <v>#REF!</v>
      </c>
      <c r="AI61" s="66" t="e">
        <f>[2]vandens!AI28</f>
        <v>#REF!</v>
      </c>
      <c r="AJ61" s="66" t="e">
        <f>[2]vandens!AJ28</f>
        <v>#REF!</v>
      </c>
      <c r="AK61" s="67" t="e">
        <f>[2]vandens!AK28</f>
        <v>#REF!</v>
      </c>
      <c r="AL61" s="55" t="e">
        <f t="shared" si="32"/>
        <v>#REF!</v>
      </c>
    </row>
    <row r="62" spans="1:38" ht="22.5" customHeight="1" x14ac:dyDescent="0.3">
      <c r="A62" s="35" t="s">
        <v>111</v>
      </c>
      <c r="B62" s="44" t="str">
        <f>[2]vandens!B29</f>
        <v>Laukžemės vandens gerinimo įrenginiai</v>
      </c>
      <c r="C62" s="64">
        <f>[2]vandens!C29</f>
        <v>0</v>
      </c>
      <c r="D62" s="65">
        <f>[2]vandens!D29</f>
        <v>0</v>
      </c>
      <c r="E62" s="66">
        <f>[2]vandens!E29</f>
        <v>0</v>
      </c>
      <c r="F62" s="66">
        <f>[2]vandens!F29</f>
        <v>0</v>
      </c>
      <c r="G62" s="66">
        <f>[2]vandens!G29</f>
        <v>0</v>
      </c>
      <c r="H62" s="66">
        <f t="shared" si="38"/>
        <v>0</v>
      </c>
      <c r="I62" s="67"/>
      <c r="J62" s="64">
        <f t="shared" si="34"/>
        <v>0</v>
      </c>
      <c r="K62" s="65">
        <f>[2]vandens!K29</f>
        <v>0</v>
      </c>
      <c r="L62" s="66">
        <f>[2]vandens!L29</f>
        <v>0</v>
      </c>
      <c r="M62" s="66">
        <f>[2]vandens!M29</f>
        <v>0</v>
      </c>
      <c r="N62" s="66">
        <f>[2]vandens!N29</f>
        <v>0</v>
      </c>
      <c r="O62" s="66">
        <f t="shared" si="39"/>
        <v>0</v>
      </c>
      <c r="P62" s="67"/>
      <c r="Q62" s="64">
        <f t="shared" si="35"/>
        <v>0</v>
      </c>
      <c r="R62" s="78">
        <f>[2]vandens!R29</f>
        <v>0</v>
      </c>
      <c r="S62" s="66">
        <f>[2]vandens!S29</f>
        <v>0</v>
      </c>
      <c r="T62" s="66">
        <f>[2]vandens!T29</f>
        <v>295.89999999999998</v>
      </c>
      <c r="U62" s="66">
        <f>[2]vandens!U29</f>
        <v>0</v>
      </c>
      <c r="V62" s="66">
        <f>[2]vandens!V29</f>
        <v>295.89999999999998</v>
      </c>
      <c r="W62" s="71">
        <f>[2]vandens!W29</f>
        <v>295.89999999999998</v>
      </c>
      <c r="X62" s="64">
        <f t="shared" si="36"/>
        <v>0</v>
      </c>
      <c r="Y62" s="65" t="e">
        <f>[2]vandens!Y29</f>
        <v>#REF!</v>
      </c>
      <c r="Z62" s="66" t="e">
        <f>[2]vandens!Z29</f>
        <v>#REF!</v>
      </c>
      <c r="AA62" s="66" t="e">
        <f>[2]vandens!AA29</f>
        <v>#REF!</v>
      </c>
      <c r="AB62" s="66" t="e">
        <f>[2]vandens!AB29</f>
        <v>#REF!</v>
      </c>
      <c r="AC62" s="66" t="e">
        <f t="shared" si="43"/>
        <v>#REF!</v>
      </c>
      <c r="AD62" s="67"/>
      <c r="AE62" s="64" t="e">
        <f t="shared" si="37"/>
        <v>#REF!</v>
      </c>
      <c r="AF62" s="65" t="e">
        <f>[2]vandens!AF29</f>
        <v>#REF!</v>
      </c>
      <c r="AG62" s="66" t="e">
        <f>[2]vandens!AG29</f>
        <v>#REF!</v>
      </c>
      <c r="AH62" s="66" t="e">
        <f>[2]vandens!AH29</f>
        <v>#REF!</v>
      </c>
      <c r="AI62" s="66" t="e">
        <f>[2]vandens!AI29</f>
        <v>#REF!</v>
      </c>
      <c r="AJ62" s="66" t="e">
        <f>[2]vandens!AJ29</f>
        <v>#REF!</v>
      </c>
      <c r="AK62" s="67" t="e">
        <f>[2]vandens!AK29</f>
        <v>#REF!</v>
      </c>
      <c r="AL62" s="55" t="e">
        <f t="shared" si="32"/>
        <v>#REF!</v>
      </c>
    </row>
    <row r="63" spans="1:38" ht="22.5" customHeight="1" x14ac:dyDescent="0.3">
      <c r="A63" s="35" t="s">
        <v>112</v>
      </c>
      <c r="B63" s="44" t="s">
        <v>40</v>
      </c>
      <c r="C63" s="64">
        <v>79.28</v>
      </c>
      <c r="D63" s="65"/>
      <c r="E63" s="65">
        <v>37.799999999999997</v>
      </c>
      <c r="F63" s="65"/>
      <c r="G63" s="65"/>
      <c r="H63" s="66">
        <f>SUM(D63:G63)</f>
        <v>37.799999999999997</v>
      </c>
      <c r="I63" s="67">
        <v>117.08</v>
      </c>
      <c r="J63" s="64">
        <f>C63+H63-I63</f>
        <v>0</v>
      </c>
      <c r="K63" s="65"/>
      <c r="L63" s="65"/>
      <c r="M63" s="65"/>
      <c r="N63" s="65"/>
      <c r="O63" s="66">
        <f t="shared" ref="O63:O64" si="45">SUM(K63:N63)</f>
        <v>0</v>
      </c>
      <c r="P63" s="67"/>
      <c r="Q63" s="64">
        <f t="shared" si="35"/>
        <v>0</v>
      </c>
      <c r="R63" s="78"/>
      <c r="S63" s="65"/>
      <c r="T63" s="65"/>
      <c r="U63" s="65"/>
      <c r="V63" s="66">
        <f t="shared" ref="V63:V69" si="46">SUM(R63:U63)</f>
        <v>0</v>
      </c>
      <c r="W63" s="71"/>
      <c r="X63" s="64">
        <f t="shared" si="36"/>
        <v>0</v>
      </c>
      <c r="Y63" s="65"/>
      <c r="Z63" s="65"/>
      <c r="AA63" s="65"/>
      <c r="AB63" s="65"/>
      <c r="AC63" s="66">
        <f t="shared" si="43"/>
        <v>0</v>
      </c>
      <c r="AD63" s="67"/>
      <c r="AE63" s="64">
        <f t="shared" si="37"/>
        <v>0</v>
      </c>
      <c r="AF63" s="65"/>
      <c r="AG63" s="65"/>
      <c r="AH63" s="65"/>
      <c r="AI63" s="65"/>
      <c r="AJ63" s="66">
        <f t="shared" ref="AJ63:AJ69" si="47">SUM(AF63:AI63)</f>
        <v>0</v>
      </c>
      <c r="AK63" s="67"/>
      <c r="AL63" s="55">
        <f>H63+O63+V63+AC63+AJ63</f>
        <v>37.799999999999997</v>
      </c>
    </row>
    <row r="64" spans="1:38" ht="32.25" customHeight="1" x14ac:dyDescent="0.3">
      <c r="A64" s="35" t="s">
        <v>113</v>
      </c>
      <c r="B64" s="45" t="s">
        <v>114</v>
      </c>
      <c r="C64" s="64"/>
      <c r="D64" s="65"/>
      <c r="E64" s="65"/>
      <c r="F64" s="65">
        <v>13.5</v>
      </c>
      <c r="G64" s="65"/>
      <c r="H64" s="66">
        <f>SUM(D64:G64)</f>
        <v>13.5</v>
      </c>
      <c r="I64" s="67">
        <v>13.5</v>
      </c>
      <c r="J64" s="64">
        <f>C64+H64-I64</f>
        <v>0</v>
      </c>
      <c r="K64" s="65"/>
      <c r="L64" s="65"/>
      <c r="M64" s="65"/>
      <c r="N64" s="65"/>
      <c r="O64" s="66">
        <f t="shared" si="45"/>
        <v>0</v>
      </c>
      <c r="P64" s="67"/>
      <c r="Q64" s="64">
        <f t="shared" si="35"/>
        <v>0</v>
      </c>
      <c r="R64" s="78"/>
      <c r="S64" s="65"/>
      <c r="T64" s="65"/>
      <c r="U64" s="65"/>
      <c r="V64" s="66">
        <f t="shared" si="46"/>
        <v>0</v>
      </c>
      <c r="W64" s="71"/>
      <c r="X64" s="64">
        <f t="shared" si="36"/>
        <v>0</v>
      </c>
      <c r="Y64" s="65"/>
      <c r="Z64" s="65"/>
      <c r="AA64" s="65"/>
      <c r="AB64" s="65"/>
      <c r="AC64" s="66">
        <f t="shared" si="43"/>
        <v>0</v>
      </c>
      <c r="AD64" s="67"/>
      <c r="AE64" s="64">
        <f t="shared" si="37"/>
        <v>0</v>
      </c>
      <c r="AF64" s="65"/>
      <c r="AG64" s="65"/>
      <c r="AH64" s="65"/>
      <c r="AI64" s="65"/>
      <c r="AJ64" s="66">
        <f t="shared" si="47"/>
        <v>0</v>
      </c>
      <c r="AK64" s="67"/>
      <c r="AL64" s="55">
        <f>H64+O64+V64+AC64+AJ64</f>
        <v>13.5</v>
      </c>
    </row>
    <row r="65" spans="1:38" ht="32.25" customHeight="1" x14ac:dyDescent="0.3">
      <c r="A65" s="35" t="s">
        <v>115</v>
      </c>
      <c r="B65" s="45" t="s">
        <v>116</v>
      </c>
      <c r="C65" s="64"/>
      <c r="D65" s="65"/>
      <c r="E65" s="65"/>
      <c r="F65" s="65"/>
      <c r="G65" s="65"/>
      <c r="H65" s="66">
        <f>SUM(D65:G65)</f>
        <v>0</v>
      </c>
      <c r="I65" s="67"/>
      <c r="J65" s="64">
        <f>C65+H65-I65</f>
        <v>0</v>
      </c>
      <c r="K65" s="65"/>
      <c r="L65" s="65"/>
      <c r="M65" s="65"/>
      <c r="N65" s="65"/>
      <c r="O65" s="66">
        <f t="shared" ref="O65" si="48">SUM(K65:N65)</f>
        <v>0</v>
      </c>
      <c r="P65" s="67"/>
      <c r="Q65" s="64">
        <f t="shared" si="35"/>
        <v>0</v>
      </c>
      <c r="R65" s="78"/>
      <c r="S65" s="65"/>
      <c r="T65" s="65"/>
      <c r="U65" s="65"/>
      <c r="V65" s="66">
        <f t="shared" si="46"/>
        <v>0</v>
      </c>
      <c r="W65" s="71"/>
      <c r="X65" s="64">
        <f t="shared" si="36"/>
        <v>0</v>
      </c>
      <c r="Y65" s="65"/>
      <c r="Z65" s="65"/>
      <c r="AA65" s="65"/>
      <c r="AB65" s="65"/>
      <c r="AC65" s="66">
        <f t="shared" si="43"/>
        <v>0</v>
      </c>
      <c r="AD65" s="67"/>
      <c r="AE65" s="64">
        <f t="shared" si="37"/>
        <v>0</v>
      </c>
      <c r="AF65" s="65"/>
      <c r="AG65" s="65"/>
      <c r="AH65" s="65">
        <v>50</v>
      </c>
      <c r="AI65" s="65"/>
      <c r="AJ65" s="66">
        <f t="shared" si="47"/>
        <v>50</v>
      </c>
      <c r="AK65" s="67">
        <v>50</v>
      </c>
      <c r="AL65" s="55">
        <f>H65+O65+V65+AC65+AJ65</f>
        <v>50</v>
      </c>
    </row>
    <row r="66" spans="1:38" ht="23.25" customHeight="1" x14ac:dyDescent="0.3">
      <c r="A66" s="35" t="s">
        <v>117</v>
      </c>
      <c r="B66" s="45" t="s">
        <v>118</v>
      </c>
      <c r="C66" s="64"/>
      <c r="D66" s="65"/>
      <c r="E66" s="65"/>
      <c r="F66" s="65"/>
      <c r="G66" s="65"/>
      <c r="H66" s="66">
        <f t="shared" ref="H66:H68" si="49">SUM(D66:G66)</f>
        <v>0</v>
      </c>
      <c r="I66" s="67"/>
      <c r="J66" s="64">
        <f t="shared" ref="J66:J69" si="50">C66+H66-I66</f>
        <v>0</v>
      </c>
      <c r="K66" s="65"/>
      <c r="L66" s="65"/>
      <c r="M66" s="65"/>
      <c r="N66" s="65"/>
      <c r="O66" s="66">
        <f t="shared" ref="O66:O69" si="51">SUM(K66:N66)</f>
        <v>0</v>
      </c>
      <c r="P66" s="67"/>
      <c r="Q66" s="64">
        <f t="shared" si="35"/>
        <v>0</v>
      </c>
      <c r="R66" s="78"/>
      <c r="S66" s="65"/>
      <c r="T66" s="65"/>
      <c r="U66" s="65"/>
      <c r="V66" s="66">
        <f t="shared" si="46"/>
        <v>0</v>
      </c>
      <c r="W66" s="71"/>
      <c r="X66" s="64">
        <f t="shared" si="36"/>
        <v>0</v>
      </c>
      <c r="Y66" s="65"/>
      <c r="Z66" s="65"/>
      <c r="AA66" s="65"/>
      <c r="AB66" s="65">
        <v>53.76</v>
      </c>
      <c r="AC66" s="66">
        <f t="shared" si="43"/>
        <v>53.76</v>
      </c>
      <c r="AD66" s="67">
        <v>53.76</v>
      </c>
      <c r="AE66" s="64">
        <f t="shared" si="37"/>
        <v>0</v>
      </c>
      <c r="AF66" s="65"/>
      <c r="AG66" s="65"/>
      <c r="AH66" s="65"/>
      <c r="AI66" s="65"/>
      <c r="AJ66" s="66">
        <f t="shared" si="47"/>
        <v>0</v>
      </c>
      <c r="AK66" s="67"/>
      <c r="AL66" s="55">
        <f t="shared" ref="AL66:AL69" si="52">H66+O66+V66+AC66+AJ66</f>
        <v>53.76</v>
      </c>
    </row>
    <row r="67" spans="1:38" ht="23.25" customHeight="1" x14ac:dyDescent="0.3">
      <c r="A67" s="35" t="s">
        <v>119</v>
      </c>
      <c r="B67" s="45" t="s">
        <v>120</v>
      </c>
      <c r="C67" s="64"/>
      <c r="D67" s="65"/>
      <c r="E67" s="65"/>
      <c r="F67" s="65"/>
      <c r="G67" s="65"/>
      <c r="H67" s="66">
        <f t="shared" si="49"/>
        <v>0</v>
      </c>
      <c r="I67" s="67"/>
      <c r="J67" s="64">
        <f t="shared" si="50"/>
        <v>0</v>
      </c>
      <c r="K67" s="65"/>
      <c r="L67" s="65"/>
      <c r="M67" s="65"/>
      <c r="N67" s="65"/>
      <c r="O67" s="66">
        <f t="shared" si="51"/>
        <v>0</v>
      </c>
      <c r="P67" s="67"/>
      <c r="Q67" s="64">
        <f t="shared" si="35"/>
        <v>0</v>
      </c>
      <c r="R67" s="78"/>
      <c r="S67" s="65"/>
      <c r="T67" s="65"/>
      <c r="U67" s="65"/>
      <c r="V67" s="66">
        <f t="shared" si="46"/>
        <v>0</v>
      </c>
      <c r="W67" s="71"/>
      <c r="X67" s="64">
        <f t="shared" si="36"/>
        <v>0</v>
      </c>
      <c r="Y67" s="65"/>
      <c r="Z67" s="65"/>
      <c r="AA67" s="65"/>
      <c r="AB67" s="65">
        <v>51.2</v>
      </c>
      <c r="AC67" s="66">
        <f t="shared" si="43"/>
        <v>51.2</v>
      </c>
      <c r="AD67" s="67">
        <v>51.2</v>
      </c>
      <c r="AE67" s="64">
        <f t="shared" si="37"/>
        <v>0</v>
      </c>
      <c r="AF67" s="65"/>
      <c r="AG67" s="65"/>
      <c r="AH67" s="65"/>
      <c r="AI67" s="65"/>
      <c r="AJ67" s="66">
        <f t="shared" si="47"/>
        <v>0</v>
      </c>
      <c r="AK67" s="67"/>
      <c r="AL67" s="55">
        <f t="shared" si="52"/>
        <v>51.2</v>
      </c>
    </row>
    <row r="68" spans="1:38" ht="23.25" customHeight="1" x14ac:dyDescent="0.3">
      <c r="A68" s="35" t="s">
        <v>121</v>
      </c>
      <c r="B68" s="45" t="s">
        <v>122</v>
      </c>
      <c r="C68" s="64"/>
      <c r="D68" s="65"/>
      <c r="E68" s="65"/>
      <c r="F68" s="65"/>
      <c r="G68" s="65"/>
      <c r="H68" s="66">
        <f t="shared" si="49"/>
        <v>0</v>
      </c>
      <c r="I68" s="67"/>
      <c r="J68" s="64">
        <f t="shared" si="50"/>
        <v>0</v>
      </c>
      <c r="K68" s="65"/>
      <c r="L68" s="65"/>
      <c r="M68" s="65"/>
      <c r="N68" s="65"/>
      <c r="O68" s="66">
        <f t="shared" si="51"/>
        <v>0</v>
      </c>
      <c r="P68" s="67"/>
      <c r="Q68" s="64">
        <f t="shared" si="35"/>
        <v>0</v>
      </c>
      <c r="R68" s="78"/>
      <c r="S68" s="65"/>
      <c r="T68" s="65"/>
      <c r="U68" s="65"/>
      <c r="V68" s="66">
        <f t="shared" si="46"/>
        <v>0</v>
      </c>
      <c r="W68" s="71"/>
      <c r="X68" s="64">
        <f t="shared" si="36"/>
        <v>0</v>
      </c>
      <c r="Y68" s="65"/>
      <c r="Z68" s="65"/>
      <c r="AA68" s="65"/>
      <c r="AB68" s="65"/>
      <c r="AC68" s="66">
        <f t="shared" si="43"/>
        <v>0</v>
      </c>
      <c r="AD68" s="67"/>
      <c r="AE68" s="64">
        <f t="shared" si="37"/>
        <v>0</v>
      </c>
      <c r="AF68" s="65"/>
      <c r="AG68" s="65"/>
      <c r="AH68" s="65"/>
      <c r="AI68" s="65">
        <v>11.52</v>
      </c>
      <c r="AJ68" s="66">
        <f t="shared" si="47"/>
        <v>11.52</v>
      </c>
      <c r="AK68" s="67">
        <v>11.52</v>
      </c>
      <c r="AL68" s="55">
        <f t="shared" si="52"/>
        <v>11.52</v>
      </c>
    </row>
    <row r="69" spans="1:38" ht="23.25" customHeight="1" x14ac:dyDescent="0.3">
      <c r="A69" s="35" t="s">
        <v>123</v>
      </c>
      <c r="B69" s="45" t="s">
        <v>124</v>
      </c>
      <c r="C69" s="64"/>
      <c r="D69" s="65"/>
      <c r="E69" s="65"/>
      <c r="F69" s="65"/>
      <c r="G69" s="65"/>
      <c r="H69" s="66">
        <f t="shared" ref="H69" si="53">SUM(D69:G69)</f>
        <v>0</v>
      </c>
      <c r="I69" s="67"/>
      <c r="J69" s="64">
        <f t="shared" si="50"/>
        <v>0</v>
      </c>
      <c r="K69" s="65"/>
      <c r="L69" s="65"/>
      <c r="M69" s="65"/>
      <c r="N69" s="65"/>
      <c r="O69" s="66">
        <f t="shared" si="51"/>
        <v>0</v>
      </c>
      <c r="P69" s="67"/>
      <c r="Q69" s="64">
        <f t="shared" si="35"/>
        <v>0</v>
      </c>
      <c r="R69" s="78"/>
      <c r="S69" s="65"/>
      <c r="T69" s="65"/>
      <c r="U69" s="65"/>
      <c r="V69" s="66">
        <f t="shared" si="46"/>
        <v>0</v>
      </c>
      <c r="W69" s="71"/>
      <c r="X69" s="64">
        <f t="shared" si="36"/>
        <v>0</v>
      </c>
      <c r="Y69" s="65"/>
      <c r="Z69" s="65"/>
      <c r="AA69" s="65"/>
      <c r="AB69" s="65"/>
      <c r="AC69" s="66">
        <f t="shared" si="43"/>
        <v>0</v>
      </c>
      <c r="AD69" s="67"/>
      <c r="AE69" s="64">
        <f t="shared" si="37"/>
        <v>0</v>
      </c>
      <c r="AF69" s="65"/>
      <c r="AG69" s="65"/>
      <c r="AH69" s="65"/>
      <c r="AI69" s="65">
        <v>205</v>
      </c>
      <c r="AJ69" s="66">
        <f t="shared" si="47"/>
        <v>205</v>
      </c>
      <c r="AK69" s="67">
        <v>205</v>
      </c>
      <c r="AL69" s="55">
        <f t="shared" si="52"/>
        <v>205</v>
      </c>
    </row>
    <row r="70" spans="1:38" x14ac:dyDescent="0.3">
      <c r="A70" s="79" t="s">
        <v>125</v>
      </c>
      <c r="B70" s="80" t="s">
        <v>126</v>
      </c>
      <c r="C70" s="81"/>
      <c r="D70" s="68">
        <f t="shared" ref="D70:AL70" si="54">SUM(D71:D92)</f>
        <v>33.799999999999997</v>
      </c>
      <c r="E70" s="68">
        <f t="shared" si="54"/>
        <v>57.65</v>
      </c>
      <c r="F70" s="68">
        <f t="shared" si="54"/>
        <v>272.60000000000002</v>
      </c>
      <c r="G70" s="68">
        <f t="shared" si="54"/>
        <v>28.700000000000003</v>
      </c>
      <c r="H70" s="69">
        <f t="shared" si="54"/>
        <v>392.75</v>
      </c>
      <c r="I70" s="68">
        <f t="shared" si="54"/>
        <v>392.75</v>
      </c>
      <c r="J70" s="81">
        <f t="shared" si="54"/>
        <v>0</v>
      </c>
      <c r="K70" s="68">
        <f t="shared" si="54"/>
        <v>59.899999999999991</v>
      </c>
      <c r="L70" s="68">
        <f t="shared" si="54"/>
        <v>65.89</v>
      </c>
      <c r="M70" s="68">
        <f t="shared" si="54"/>
        <v>50.94</v>
      </c>
      <c r="N70" s="68">
        <f t="shared" si="54"/>
        <v>38.94</v>
      </c>
      <c r="O70" s="69">
        <f t="shared" si="54"/>
        <v>215.67000000000002</v>
      </c>
      <c r="P70" s="68">
        <f t="shared" si="54"/>
        <v>215.67000000000002</v>
      </c>
      <c r="Q70" s="81">
        <f t="shared" si="54"/>
        <v>0</v>
      </c>
      <c r="R70" s="70">
        <f t="shared" si="54"/>
        <v>47.46</v>
      </c>
      <c r="S70" s="68">
        <f t="shared" si="54"/>
        <v>56.660000000000004</v>
      </c>
      <c r="T70" s="68">
        <f t="shared" si="54"/>
        <v>50.2</v>
      </c>
      <c r="U70" s="68">
        <f t="shared" si="54"/>
        <v>42.21</v>
      </c>
      <c r="V70" s="69">
        <f t="shared" si="54"/>
        <v>196.52999999999997</v>
      </c>
      <c r="W70" s="82">
        <f t="shared" si="54"/>
        <v>196.52999999999997</v>
      </c>
      <c r="X70" s="81">
        <f t="shared" si="54"/>
        <v>0</v>
      </c>
      <c r="Y70" s="68">
        <f t="shared" si="54"/>
        <v>19.72</v>
      </c>
      <c r="Z70" s="68">
        <f t="shared" si="54"/>
        <v>41.82</v>
      </c>
      <c r="AA70" s="68">
        <f t="shared" si="54"/>
        <v>118.82</v>
      </c>
      <c r="AB70" s="68" t="e">
        <f t="shared" si="54"/>
        <v>#REF!</v>
      </c>
      <c r="AC70" s="69" t="e">
        <f t="shared" si="54"/>
        <v>#REF!</v>
      </c>
      <c r="AD70" s="68">
        <f t="shared" si="54"/>
        <v>204.18</v>
      </c>
      <c r="AE70" s="81" t="e">
        <f t="shared" si="54"/>
        <v>#REF!</v>
      </c>
      <c r="AF70" s="68">
        <f t="shared" si="54"/>
        <v>30.9</v>
      </c>
      <c r="AG70" s="68">
        <f t="shared" si="54"/>
        <v>37.799999999999997</v>
      </c>
      <c r="AH70" s="68">
        <f t="shared" si="54"/>
        <v>108.8</v>
      </c>
      <c r="AI70" s="68">
        <f t="shared" si="54"/>
        <v>37.299999999999997</v>
      </c>
      <c r="AJ70" s="69">
        <f t="shared" si="54"/>
        <v>214.8</v>
      </c>
      <c r="AK70" s="68">
        <f t="shared" si="54"/>
        <v>213.8</v>
      </c>
      <c r="AL70" s="81" t="e">
        <f t="shared" si="54"/>
        <v>#REF!</v>
      </c>
    </row>
    <row r="71" spans="1:38" x14ac:dyDescent="0.3">
      <c r="A71" s="83" t="s">
        <v>127</v>
      </c>
      <c r="B71" s="84" t="s">
        <v>128</v>
      </c>
      <c r="C71" s="81"/>
      <c r="D71" s="65">
        <f>[2]nuotekos!D39</f>
        <v>2</v>
      </c>
      <c r="E71" s="65">
        <v>5</v>
      </c>
      <c r="F71" s="65">
        <v>5</v>
      </c>
      <c r="G71" s="65">
        <f>[2]nuotekos!G39</f>
        <v>2</v>
      </c>
      <c r="H71" s="66">
        <f t="shared" ref="H71:H89" si="55">SUM(D71:G71)</f>
        <v>14</v>
      </c>
      <c r="I71" s="67">
        <v>14</v>
      </c>
      <c r="J71" s="64">
        <f t="shared" ref="J71:J92" si="56">C71+H71-I71</f>
        <v>0</v>
      </c>
      <c r="K71" s="65">
        <v>19.559999999999999</v>
      </c>
      <c r="L71" s="65">
        <v>5</v>
      </c>
      <c r="M71" s="65">
        <v>5</v>
      </c>
      <c r="N71" s="65">
        <f>[2]nuotekos!N39</f>
        <v>2</v>
      </c>
      <c r="O71" s="66">
        <f t="shared" ref="O71:O92" si="57">SUM(K71:N71)</f>
        <v>31.56</v>
      </c>
      <c r="P71" s="67">
        <v>31.56</v>
      </c>
      <c r="Q71" s="64">
        <f t="shared" si="35"/>
        <v>0</v>
      </c>
      <c r="R71" s="85">
        <f>[2]nuotekos!R39</f>
        <v>2</v>
      </c>
      <c r="S71" s="86">
        <v>4</v>
      </c>
      <c r="T71" s="86">
        <v>4</v>
      </c>
      <c r="U71" s="86">
        <f>[2]nuotekos!U39</f>
        <v>2</v>
      </c>
      <c r="V71" s="66">
        <f>SUM(R71:U71)</f>
        <v>12</v>
      </c>
      <c r="W71" s="66">
        <v>12</v>
      </c>
      <c r="X71" s="64">
        <f t="shared" si="36"/>
        <v>0</v>
      </c>
      <c r="Y71" s="65">
        <v>2.5</v>
      </c>
      <c r="Z71" s="65">
        <v>3</v>
      </c>
      <c r="AA71" s="65">
        <v>5</v>
      </c>
      <c r="AB71" s="65">
        <v>2.5</v>
      </c>
      <c r="AC71" s="66">
        <f t="shared" ref="AC71:AC92" si="58">SUM(Y71:AB71)</f>
        <v>13</v>
      </c>
      <c r="AD71" s="67">
        <v>13</v>
      </c>
      <c r="AE71" s="64">
        <f t="shared" si="37"/>
        <v>0</v>
      </c>
      <c r="AF71" s="86">
        <v>2.5</v>
      </c>
      <c r="AG71" s="86">
        <v>3</v>
      </c>
      <c r="AH71" s="86">
        <v>5</v>
      </c>
      <c r="AI71" s="86">
        <v>2.5</v>
      </c>
      <c r="AJ71" s="66">
        <f>SUM(AF71:AI71)</f>
        <v>13</v>
      </c>
      <c r="AK71" s="67">
        <v>13</v>
      </c>
      <c r="AL71" s="74">
        <f t="shared" si="32"/>
        <v>83.56</v>
      </c>
    </row>
    <row r="72" spans="1:38" x14ac:dyDescent="0.3">
      <c r="A72" s="83" t="s">
        <v>129</v>
      </c>
      <c r="B72" s="84" t="s">
        <v>130</v>
      </c>
      <c r="C72" s="81"/>
      <c r="D72" s="65">
        <f>[2]nuotekos!D40</f>
        <v>0</v>
      </c>
      <c r="E72" s="65">
        <f>[2]nuotekos!E40</f>
        <v>2.5</v>
      </c>
      <c r="F72" s="65">
        <f>[2]nuotekos!F40</f>
        <v>0</v>
      </c>
      <c r="G72" s="65">
        <f>[2]nuotekos!G40</f>
        <v>0</v>
      </c>
      <c r="H72" s="66">
        <f t="shared" si="55"/>
        <v>2.5</v>
      </c>
      <c r="I72" s="67">
        <v>2.5</v>
      </c>
      <c r="J72" s="64">
        <f t="shared" si="56"/>
        <v>0</v>
      </c>
      <c r="K72" s="65">
        <f>[2]nuotekos!K40</f>
        <v>0</v>
      </c>
      <c r="L72" s="65">
        <f>[2]nuotekos!L40</f>
        <v>1</v>
      </c>
      <c r="M72" s="65">
        <f>[2]nuotekos!M40</f>
        <v>0</v>
      </c>
      <c r="N72" s="65">
        <f>[2]nuotekos!N40</f>
        <v>0</v>
      </c>
      <c r="O72" s="66">
        <f t="shared" si="57"/>
        <v>1</v>
      </c>
      <c r="P72" s="67">
        <v>1</v>
      </c>
      <c r="Q72" s="64">
        <f t="shared" si="35"/>
        <v>0</v>
      </c>
      <c r="R72" s="85">
        <f>[2]nuotekos!R40</f>
        <v>0</v>
      </c>
      <c r="S72" s="86">
        <f>[2]nuotekos!S40</f>
        <v>2.5</v>
      </c>
      <c r="T72" s="86">
        <f>[2]nuotekos!T40</f>
        <v>0</v>
      </c>
      <c r="U72" s="86">
        <f>[2]nuotekos!U40</f>
        <v>0</v>
      </c>
      <c r="V72" s="66">
        <f t="shared" ref="V72:V92" si="59">SUM(R72:U72)</f>
        <v>2.5</v>
      </c>
      <c r="W72" s="66">
        <v>2.5</v>
      </c>
      <c r="X72" s="64">
        <f t="shared" si="36"/>
        <v>0</v>
      </c>
      <c r="Y72" s="65"/>
      <c r="Z72" s="65">
        <v>1</v>
      </c>
      <c r="AA72" s="65"/>
      <c r="AB72" s="65">
        <v>1</v>
      </c>
      <c r="AC72" s="66">
        <f t="shared" si="58"/>
        <v>2</v>
      </c>
      <c r="AD72" s="67">
        <v>2</v>
      </c>
      <c r="AE72" s="64">
        <f t="shared" si="37"/>
        <v>0</v>
      </c>
      <c r="AF72" s="86"/>
      <c r="AG72" s="86">
        <v>1</v>
      </c>
      <c r="AH72" s="86"/>
      <c r="AI72" s="86">
        <v>1</v>
      </c>
      <c r="AJ72" s="66">
        <f t="shared" ref="AJ72:AJ92" si="60">SUM(AF72:AI72)</f>
        <v>2</v>
      </c>
      <c r="AK72" s="67">
        <v>2</v>
      </c>
      <c r="AL72" s="74">
        <f t="shared" si="32"/>
        <v>10</v>
      </c>
    </row>
    <row r="73" spans="1:38" x14ac:dyDescent="0.3">
      <c r="A73" s="83" t="s">
        <v>131</v>
      </c>
      <c r="B73" s="84" t="s">
        <v>132</v>
      </c>
      <c r="C73" s="81"/>
      <c r="D73" s="65">
        <f>[2]nuotekos!D42</f>
        <v>0</v>
      </c>
      <c r="E73" s="65">
        <f>[2]nuotekos!E42</f>
        <v>0</v>
      </c>
      <c r="F73" s="65">
        <v>6</v>
      </c>
      <c r="G73" s="65">
        <f>[2]nuotekos!G42</f>
        <v>0</v>
      </c>
      <c r="H73" s="66">
        <f t="shared" si="55"/>
        <v>6</v>
      </c>
      <c r="I73" s="67">
        <v>6</v>
      </c>
      <c r="J73" s="64">
        <f t="shared" si="56"/>
        <v>0</v>
      </c>
      <c r="K73" s="65">
        <f>[2]nuotekos!K42</f>
        <v>0</v>
      </c>
      <c r="L73" s="65">
        <f>[2]nuotekos!L42</f>
        <v>0</v>
      </c>
      <c r="M73" s="65">
        <v>6</v>
      </c>
      <c r="N73" s="65">
        <f>[2]nuotekos!N42</f>
        <v>0</v>
      </c>
      <c r="O73" s="66">
        <f t="shared" si="57"/>
        <v>6</v>
      </c>
      <c r="P73" s="67">
        <v>6</v>
      </c>
      <c r="Q73" s="64">
        <f t="shared" si="35"/>
        <v>0</v>
      </c>
      <c r="R73" s="85">
        <f>[2]nuotekos!R42</f>
        <v>0</v>
      </c>
      <c r="S73" s="86">
        <f>[2]nuotekos!S42</f>
        <v>0</v>
      </c>
      <c r="T73" s="86">
        <v>5</v>
      </c>
      <c r="U73" s="86">
        <f>[2]nuotekos!U42</f>
        <v>0</v>
      </c>
      <c r="V73" s="66">
        <f t="shared" si="59"/>
        <v>5</v>
      </c>
      <c r="W73" s="66">
        <v>5</v>
      </c>
      <c r="X73" s="64">
        <f t="shared" si="36"/>
        <v>0</v>
      </c>
      <c r="Y73" s="65"/>
      <c r="Z73" s="65"/>
      <c r="AA73" s="65">
        <v>5</v>
      </c>
      <c r="AB73" s="65"/>
      <c r="AC73" s="66">
        <f t="shared" si="58"/>
        <v>5</v>
      </c>
      <c r="AD73" s="67">
        <v>5</v>
      </c>
      <c r="AE73" s="64">
        <f t="shared" si="37"/>
        <v>0</v>
      </c>
      <c r="AF73" s="86"/>
      <c r="AG73" s="86"/>
      <c r="AH73" s="86">
        <v>5</v>
      </c>
      <c r="AI73" s="86"/>
      <c r="AJ73" s="66">
        <f t="shared" si="60"/>
        <v>5</v>
      </c>
      <c r="AK73" s="67">
        <v>5</v>
      </c>
      <c r="AL73" s="74">
        <f t="shared" si="32"/>
        <v>27</v>
      </c>
    </row>
    <row r="74" spans="1:38" ht="27.6" x14ac:dyDescent="0.3">
      <c r="A74" s="83" t="s">
        <v>133</v>
      </c>
      <c r="B74" s="46" t="s">
        <v>134</v>
      </c>
      <c r="C74" s="81"/>
      <c r="D74" s="65">
        <f>[2]vandens!D31</f>
        <v>3.6</v>
      </c>
      <c r="E74" s="65">
        <f>[2]vandens!E31</f>
        <v>1</v>
      </c>
      <c r="F74" s="65">
        <f>[2]vandens!F31</f>
        <v>1</v>
      </c>
      <c r="G74" s="65">
        <f>[2]vandens!G31</f>
        <v>1</v>
      </c>
      <c r="H74" s="66">
        <f t="shared" si="55"/>
        <v>6.6</v>
      </c>
      <c r="I74" s="67">
        <v>6.6</v>
      </c>
      <c r="J74" s="64">
        <f t="shared" si="56"/>
        <v>0</v>
      </c>
      <c r="K74" s="65">
        <f>[2]vandens!K31</f>
        <v>1.4</v>
      </c>
      <c r="L74" s="65">
        <f>[2]vandens!L31</f>
        <v>3.2</v>
      </c>
      <c r="M74" s="65">
        <f>[2]vandens!M31</f>
        <v>1</v>
      </c>
      <c r="N74" s="65">
        <f>[2]vandens!N31</f>
        <v>1</v>
      </c>
      <c r="O74" s="66">
        <f t="shared" si="57"/>
        <v>6.6</v>
      </c>
      <c r="P74" s="67">
        <v>6.6</v>
      </c>
      <c r="Q74" s="64">
        <f t="shared" si="35"/>
        <v>0</v>
      </c>
      <c r="R74" s="78">
        <v>1</v>
      </c>
      <c r="S74" s="65">
        <f>[2]vandens!S31</f>
        <v>1</v>
      </c>
      <c r="T74" s="65">
        <f>[2]vandens!T31</f>
        <v>1</v>
      </c>
      <c r="U74" s="65">
        <f>[2]vandens!U31</f>
        <v>1</v>
      </c>
      <c r="V74" s="66">
        <f t="shared" si="59"/>
        <v>4</v>
      </c>
      <c r="W74" s="66">
        <v>4</v>
      </c>
      <c r="X74" s="64">
        <f t="shared" si="36"/>
        <v>0</v>
      </c>
      <c r="Y74" s="65">
        <v>3.9</v>
      </c>
      <c r="Z74" s="65">
        <v>2.5</v>
      </c>
      <c r="AA74" s="65">
        <v>3.5</v>
      </c>
      <c r="AB74" s="65">
        <v>2.5</v>
      </c>
      <c r="AC74" s="66">
        <f t="shared" si="58"/>
        <v>12.4</v>
      </c>
      <c r="AD74" s="67">
        <v>12.4</v>
      </c>
      <c r="AE74" s="64">
        <f t="shared" si="37"/>
        <v>0</v>
      </c>
      <c r="AF74" s="65">
        <v>2.5</v>
      </c>
      <c r="AG74" s="65">
        <v>3.9</v>
      </c>
      <c r="AH74" s="65">
        <v>2.5</v>
      </c>
      <c r="AI74" s="65">
        <v>3.5</v>
      </c>
      <c r="AJ74" s="66">
        <f t="shared" si="60"/>
        <v>12.4</v>
      </c>
      <c r="AK74" s="67">
        <v>12.4</v>
      </c>
      <c r="AL74" s="74">
        <f t="shared" si="32"/>
        <v>42</v>
      </c>
    </row>
    <row r="75" spans="1:38" x14ac:dyDescent="0.3">
      <c r="A75" s="83" t="s">
        <v>135</v>
      </c>
      <c r="B75" s="84" t="s">
        <v>136</v>
      </c>
      <c r="C75" s="81"/>
      <c r="D75" s="65">
        <f>[2]vandens!D32</f>
        <v>2</v>
      </c>
      <c r="E75" s="65">
        <v>2</v>
      </c>
      <c r="F75" s="65">
        <v>2</v>
      </c>
      <c r="G75" s="65">
        <v>2</v>
      </c>
      <c r="H75" s="66">
        <f t="shared" si="55"/>
        <v>8</v>
      </c>
      <c r="I75" s="67">
        <v>8</v>
      </c>
      <c r="J75" s="64">
        <f t="shared" si="56"/>
        <v>0</v>
      </c>
      <c r="K75" s="65">
        <f>[2]vandens!K32</f>
        <v>4</v>
      </c>
      <c r="L75" s="65">
        <f>[2]vandens!L32</f>
        <v>2.8</v>
      </c>
      <c r="M75" s="65">
        <f>[2]vandens!M32</f>
        <v>0</v>
      </c>
      <c r="N75" s="65">
        <f>[2]vandens!N32</f>
        <v>1.5</v>
      </c>
      <c r="O75" s="66">
        <f t="shared" si="57"/>
        <v>8.3000000000000007</v>
      </c>
      <c r="P75" s="67">
        <v>8.3000000000000007</v>
      </c>
      <c r="Q75" s="64">
        <f t="shared" si="35"/>
        <v>0</v>
      </c>
      <c r="R75" s="78">
        <v>5</v>
      </c>
      <c r="S75" s="65">
        <f>[2]vandens!S32</f>
        <v>3</v>
      </c>
      <c r="T75" s="65">
        <f>[2]vandens!T32</f>
        <v>1.5</v>
      </c>
      <c r="U75" s="65">
        <f>[2]vandens!U32</f>
        <v>0</v>
      </c>
      <c r="V75" s="66">
        <f t="shared" si="59"/>
        <v>9.5</v>
      </c>
      <c r="W75" s="66">
        <v>9.5</v>
      </c>
      <c r="X75" s="64">
        <f t="shared" si="36"/>
        <v>0</v>
      </c>
      <c r="Y75" s="65">
        <v>1</v>
      </c>
      <c r="Z75" s="65">
        <v>4.5</v>
      </c>
      <c r="AA75" s="65">
        <v>1</v>
      </c>
      <c r="AB75" s="65">
        <v>6.5</v>
      </c>
      <c r="AC75" s="66">
        <f t="shared" si="58"/>
        <v>13</v>
      </c>
      <c r="AD75" s="67">
        <v>13</v>
      </c>
      <c r="AE75" s="64">
        <f t="shared" si="37"/>
        <v>0</v>
      </c>
      <c r="AF75" s="65">
        <v>4.5</v>
      </c>
      <c r="AG75" s="65">
        <v>1</v>
      </c>
      <c r="AH75" s="65">
        <v>4.5</v>
      </c>
      <c r="AI75" s="65">
        <v>9</v>
      </c>
      <c r="AJ75" s="66">
        <f t="shared" si="60"/>
        <v>19</v>
      </c>
      <c r="AK75" s="67">
        <v>19</v>
      </c>
      <c r="AL75" s="74">
        <f t="shared" si="32"/>
        <v>57.8</v>
      </c>
    </row>
    <row r="76" spans="1:38" x14ac:dyDescent="0.3">
      <c r="A76" s="83" t="s">
        <v>137</v>
      </c>
      <c r="B76" s="84" t="s">
        <v>138</v>
      </c>
      <c r="C76" s="81"/>
      <c r="D76" s="65">
        <v>0</v>
      </c>
      <c r="E76" s="65">
        <v>0</v>
      </c>
      <c r="F76" s="65">
        <v>0</v>
      </c>
      <c r="G76" s="65">
        <v>0</v>
      </c>
      <c r="H76" s="66">
        <f t="shared" si="55"/>
        <v>0</v>
      </c>
      <c r="I76" s="67">
        <v>0</v>
      </c>
      <c r="J76" s="64">
        <f t="shared" si="56"/>
        <v>0</v>
      </c>
      <c r="K76" s="65">
        <v>19.170000000000002</v>
      </c>
      <c r="L76" s="65">
        <v>19.170000000000002</v>
      </c>
      <c r="M76" s="65">
        <v>19.170000000000002</v>
      </c>
      <c r="N76" s="65">
        <v>19.170000000000002</v>
      </c>
      <c r="O76" s="66">
        <f t="shared" si="57"/>
        <v>76.680000000000007</v>
      </c>
      <c r="P76" s="67">
        <v>76.680000000000007</v>
      </c>
      <c r="Q76" s="64">
        <f t="shared" si="35"/>
        <v>0</v>
      </c>
      <c r="R76" s="78">
        <v>18.559999999999999</v>
      </c>
      <c r="S76" s="65">
        <v>18.559999999999999</v>
      </c>
      <c r="T76" s="65">
        <v>18.559999999999999</v>
      </c>
      <c r="U76" s="65">
        <v>18.57</v>
      </c>
      <c r="V76" s="66">
        <f t="shared" si="59"/>
        <v>74.25</v>
      </c>
      <c r="W76" s="66">
        <v>74.25</v>
      </c>
      <c r="X76" s="64">
        <f t="shared" si="36"/>
        <v>0</v>
      </c>
      <c r="Y76" s="65"/>
      <c r="Z76" s="65"/>
      <c r="AA76" s="65"/>
      <c r="AB76" s="65"/>
      <c r="AC76" s="66">
        <f t="shared" si="58"/>
        <v>0</v>
      </c>
      <c r="AD76" s="67"/>
      <c r="AE76" s="64">
        <f t="shared" si="37"/>
        <v>0</v>
      </c>
      <c r="AF76" s="65"/>
      <c r="AG76" s="65"/>
      <c r="AH76" s="65"/>
      <c r="AI76" s="65"/>
      <c r="AJ76" s="66">
        <f t="shared" si="60"/>
        <v>0</v>
      </c>
      <c r="AK76" s="67"/>
      <c r="AL76" s="74">
        <f t="shared" si="32"/>
        <v>150.93</v>
      </c>
    </row>
    <row r="77" spans="1:38" ht="27.6" x14ac:dyDescent="0.3">
      <c r="A77" s="83" t="s">
        <v>139</v>
      </c>
      <c r="B77" s="46" t="s">
        <v>140</v>
      </c>
      <c r="C77" s="81"/>
      <c r="D77" s="65">
        <f>[2]nuotekos!D46</f>
        <v>6</v>
      </c>
      <c r="E77" s="65">
        <v>5</v>
      </c>
      <c r="F77" s="65">
        <f>[2]nuotekos!F46</f>
        <v>4</v>
      </c>
      <c r="G77" s="65">
        <v>5</v>
      </c>
      <c r="H77" s="66">
        <f t="shared" si="55"/>
        <v>20</v>
      </c>
      <c r="I77" s="67">
        <v>20</v>
      </c>
      <c r="J77" s="64">
        <f t="shared" si="56"/>
        <v>0</v>
      </c>
      <c r="K77" s="65">
        <f>[2]nuotekos!K46</f>
        <v>5</v>
      </c>
      <c r="L77" s="65">
        <v>5</v>
      </c>
      <c r="M77" s="65">
        <f>[2]nuotekos!M46</f>
        <v>5</v>
      </c>
      <c r="N77" s="65">
        <v>5</v>
      </c>
      <c r="O77" s="66">
        <f t="shared" si="57"/>
        <v>20</v>
      </c>
      <c r="P77" s="67">
        <v>20</v>
      </c>
      <c r="Q77" s="64">
        <f t="shared" si="35"/>
        <v>0</v>
      </c>
      <c r="R77" s="78">
        <f>[2]nuotekos!R46</f>
        <v>5</v>
      </c>
      <c r="S77" s="65">
        <v>5</v>
      </c>
      <c r="T77" s="65">
        <f>[2]nuotekos!T46</f>
        <v>5</v>
      </c>
      <c r="U77" s="65">
        <v>5</v>
      </c>
      <c r="V77" s="66">
        <f t="shared" si="59"/>
        <v>20</v>
      </c>
      <c r="W77" s="66">
        <v>20</v>
      </c>
      <c r="X77" s="64">
        <f t="shared" si="36"/>
        <v>0</v>
      </c>
      <c r="Y77" s="65">
        <v>5</v>
      </c>
      <c r="Z77" s="65">
        <v>12.5</v>
      </c>
      <c r="AA77" s="65">
        <v>5</v>
      </c>
      <c r="AB77" s="65">
        <v>5</v>
      </c>
      <c r="AC77" s="66">
        <f t="shared" si="58"/>
        <v>27.5</v>
      </c>
      <c r="AD77" s="67">
        <v>27.5</v>
      </c>
      <c r="AE77" s="64">
        <f t="shared" si="37"/>
        <v>0</v>
      </c>
      <c r="AF77" s="65">
        <v>5</v>
      </c>
      <c r="AG77" s="65">
        <v>5</v>
      </c>
      <c r="AH77" s="65">
        <v>12.5</v>
      </c>
      <c r="AI77" s="65">
        <v>5</v>
      </c>
      <c r="AJ77" s="66">
        <f t="shared" si="60"/>
        <v>27.5</v>
      </c>
      <c r="AK77" s="67">
        <v>27.5</v>
      </c>
      <c r="AL77" s="74">
        <f t="shared" si="32"/>
        <v>115</v>
      </c>
    </row>
    <row r="78" spans="1:38" x14ac:dyDescent="0.3">
      <c r="A78" s="83" t="s">
        <v>141</v>
      </c>
      <c r="B78" s="46" t="s">
        <v>142</v>
      </c>
      <c r="C78" s="81"/>
      <c r="D78" s="65">
        <f>[2]nuotekos!D48</f>
        <v>1</v>
      </c>
      <c r="E78" s="65">
        <f>[2]nuotekos!E48</f>
        <v>1</v>
      </c>
      <c r="F78" s="65">
        <f>[2]nuotekos!F48</f>
        <v>3</v>
      </c>
      <c r="G78" s="65">
        <f>[2]nuotekos!G48</f>
        <v>1</v>
      </c>
      <c r="H78" s="66">
        <f t="shared" si="55"/>
        <v>6</v>
      </c>
      <c r="I78" s="67">
        <v>6</v>
      </c>
      <c r="J78" s="64">
        <f t="shared" si="56"/>
        <v>0</v>
      </c>
      <c r="K78" s="65">
        <f>[2]nuotekos!K48</f>
        <v>1</v>
      </c>
      <c r="L78" s="65">
        <f>[2]nuotekos!L48</f>
        <v>1</v>
      </c>
      <c r="M78" s="65">
        <f>[2]nuotekos!M48</f>
        <v>1</v>
      </c>
      <c r="N78" s="65">
        <f>[2]nuotekos!N48</f>
        <v>1</v>
      </c>
      <c r="O78" s="66">
        <f t="shared" si="57"/>
        <v>4</v>
      </c>
      <c r="P78" s="67">
        <v>4</v>
      </c>
      <c r="Q78" s="64">
        <f t="shared" si="35"/>
        <v>0</v>
      </c>
      <c r="R78" s="78">
        <f>[2]nuotekos!R48</f>
        <v>1</v>
      </c>
      <c r="S78" s="65">
        <f>[2]nuotekos!S48</f>
        <v>1</v>
      </c>
      <c r="T78" s="65">
        <f>[2]nuotekos!T48</f>
        <v>1</v>
      </c>
      <c r="U78" s="65">
        <f>[2]nuotekos!U48</f>
        <v>1</v>
      </c>
      <c r="V78" s="66">
        <f t="shared" si="59"/>
        <v>4</v>
      </c>
      <c r="W78" s="66">
        <v>4</v>
      </c>
      <c r="X78" s="64">
        <f t="shared" si="36"/>
        <v>0</v>
      </c>
      <c r="Y78" s="65">
        <v>1</v>
      </c>
      <c r="Z78" s="65">
        <v>2</v>
      </c>
      <c r="AA78" s="65">
        <v>1</v>
      </c>
      <c r="AB78" s="65">
        <v>1</v>
      </c>
      <c r="AC78" s="66">
        <f t="shared" si="58"/>
        <v>5</v>
      </c>
      <c r="AD78" s="67">
        <v>5</v>
      </c>
      <c r="AE78" s="64">
        <f t="shared" si="37"/>
        <v>0</v>
      </c>
      <c r="AF78" s="65">
        <v>1</v>
      </c>
      <c r="AG78" s="65">
        <v>1</v>
      </c>
      <c r="AH78" s="65">
        <v>2</v>
      </c>
      <c r="AI78" s="65">
        <v>1</v>
      </c>
      <c r="AJ78" s="66">
        <f t="shared" si="60"/>
        <v>5</v>
      </c>
      <c r="AK78" s="67">
        <v>5</v>
      </c>
      <c r="AL78" s="74">
        <f t="shared" si="32"/>
        <v>24</v>
      </c>
    </row>
    <row r="79" spans="1:38" ht="31.5" customHeight="1" x14ac:dyDescent="0.3">
      <c r="A79" s="83" t="s">
        <v>143</v>
      </c>
      <c r="B79" s="46" t="s">
        <v>144</v>
      </c>
      <c r="C79" s="81"/>
      <c r="D79" s="65">
        <f>[2]energetika!D48</f>
        <v>0</v>
      </c>
      <c r="E79" s="65">
        <f>[2]energetika!E48</f>
        <v>4.95</v>
      </c>
      <c r="F79" s="65">
        <f>[2]energetika!F48</f>
        <v>0</v>
      </c>
      <c r="G79" s="65">
        <v>5</v>
      </c>
      <c r="H79" s="66">
        <f t="shared" si="55"/>
        <v>9.9499999999999993</v>
      </c>
      <c r="I79" s="67">
        <v>9.9499999999999993</v>
      </c>
      <c r="J79" s="64">
        <f t="shared" si="56"/>
        <v>0</v>
      </c>
      <c r="K79" s="65">
        <f>[2]energetika!K48</f>
        <v>0</v>
      </c>
      <c r="L79" s="65">
        <f>[2]energetika!L48</f>
        <v>4.95</v>
      </c>
      <c r="M79" s="65">
        <v>0</v>
      </c>
      <c r="N79" s="65">
        <f>[2]energetika!N48</f>
        <v>0</v>
      </c>
      <c r="O79" s="66">
        <f t="shared" si="57"/>
        <v>4.95</v>
      </c>
      <c r="P79" s="67">
        <v>4.95</v>
      </c>
      <c r="Q79" s="64">
        <f t="shared" si="35"/>
        <v>0</v>
      </c>
      <c r="R79" s="78">
        <f>[2]energetika!R48</f>
        <v>0</v>
      </c>
      <c r="S79" s="65">
        <f>[2]energetika!S48</f>
        <v>2.95</v>
      </c>
      <c r="T79" s="65">
        <f>[2]energetika!T48</f>
        <v>0</v>
      </c>
      <c r="U79" s="65">
        <f>[2]energetika!U48</f>
        <v>0</v>
      </c>
      <c r="V79" s="66">
        <f t="shared" si="59"/>
        <v>2.95</v>
      </c>
      <c r="W79" s="66">
        <v>2.95</v>
      </c>
      <c r="X79" s="64">
        <f t="shared" si="36"/>
        <v>0</v>
      </c>
      <c r="Y79" s="65"/>
      <c r="Z79" s="65">
        <v>5</v>
      </c>
      <c r="AA79" s="65">
        <v>1</v>
      </c>
      <c r="AB79" s="65"/>
      <c r="AC79" s="66">
        <f t="shared" si="58"/>
        <v>6</v>
      </c>
      <c r="AD79" s="67">
        <v>5</v>
      </c>
      <c r="AE79" s="64">
        <f t="shared" si="37"/>
        <v>1</v>
      </c>
      <c r="AF79" s="65"/>
      <c r="AG79" s="65">
        <v>5</v>
      </c>
      <c r="AH79" s="65">
        <v>1</v>
      </c>
      <c r="AI79" s="65"/>
      <c r="AJ79" s="66">
        <f t="shared" si="60"/>
        <v>6</v>
      </c>
      <c r="AK79" s="67">
        <v>5</v>
      </c>
      <c r="AL79" s="74">
        <f t="shared" si="32"/>
        <v>29.849999999999998</v>
      </c>
    </row>
    <row r="80" spans="1:38" x14ac:dyDescent="0.3">
      <c r="A80" s="83" t="s">
        <v>145</v>
      </c>
      <c r="B80" s="46" t="s">
        <v>146</v>
      </c>
      <c r="C80" s="81"/>
      <c r="D80" s="65">
        <f>[2]nuotekos!D50</f>
        <v>0</v>
      </c>
      <c r="E80" s="65">
        <f>[2]nuotekos!E50</f>
        <v>1</v>
      </c>
      <c r="F80" s="65">
        <f>[2]nuotekos!F50</f>
        <v>0</v>
      </c>
      <c r="G80" s="65">
        <f>[2]nuotekos!G50</f>
        <v>2</v>
      </c>
      <c r="H80" s="66">
        <f t="shared" si="55"/>
        <v>3</v>
      </c>
      <c r="I80" s="67">
        <v>3</v>
      </c>
      <c r="J80" s="64">
        <f t="shared" si="56"/>
        <v>0</v>
      </c>
      <c r="K80" s="65">
        <f>[2]nuotekos!K50</f>
        <v>0</v>
      </c>
      <c r="L80" s="65">
        <f>[2]nuotekos!L50</f>
        <v>3</v>
      </c>
      <c r="M80" s="65">
        <f>[2]nuotekos!M50</f>
        <v>0</v>
      </c>
      <c r="N80" s="65">
        <f>[2]nuotekos!N50</f>
        <v>2</v>
      </c>
      <c r="O80" s="66">
        <f t="shared" si="57"/>
        <v>5</v>
      </c>
      <c r="P80" s="67">
        <v>5</v>
      </c>
      <c r="Q80" s="64">
        <f t="shared" si="35"/>
        <v>0</v>
      </c>
      <c r="R80" s="78">
        <f>[2]nuotekos!R50</f>
        <v>0</v>
      </c>
      <c r="S80" s="65">
        <f>[2]nuotekos!S50</f>
        <v>0.5</v>
      </c>
      <c r="T80" s="65">
        <f>[2]nuotekos!T50</f>
        <v>0</v>
      </c>
      <c r="U80" s="65">
        <f>[2]nuotekos!U50</f>
        <v>2</v>
      </c>
      <c r="V80" s="66">
        <f t="shared" si="59"/>
        <v>2.5</v>
      </c>
      <c r="W80" s="66">
        <v>2.5</v>
      </c>
      <c r="X80" s="64">
        <f t="shared" si="36"/>
        <v>0</v>
      </c>
      <c r="Y80" s="65"/>
      <c r="Z80" s="65">
        <v>3</v>
      </c>
      <c r="AA80" s="65"/>
      <c r="AB80" s="65">
        <v>2</v>
      </c>
      <c r="AC80" s="66">
        <f t="shared" si="58"/>
        <v>5</v>
      </c>
      <c r="AD80" s="67">
        <v>5</v>
      </c>
      <c r="AE80" s="64">
        <f t="shared" si="37"/>
        <v>0</v>
      </c>
      <c r="AF80" s="65"/>
      <c r="AG80" s="65">
        <v>0.5</v>
      </c>
      <c r="AH80" s="65"/>
      <c r="AI80" s="65">
        <v>2</v>
      </c>
      <c r="AJ80" s="66">
        <f t="shared" si="60"/>
        <v>2.5</v>
      </c>
      <c r="AK80" s="67">
        <v>2.5</v>
      </c>
      <c r="AL80" s="74">
        <f t="shared" si="32"/>
        <v>18</v>
      </c>
    </row>
    <row r="81" spans="1:38" ht="30.75" customHeight="1" x14ac:dyDescent="0.3">
      <c r="A81" s="83" t="s">
        <v>147</v>
      </c>
      <c r="B81" s="46" t="s">
        <v>148</v>
      </c>
      <c r="C81" s="64"/>
      <c r="D81" s="65">
        <f>[2]energetika!D50</f>
        <v>5</v>
      </c>
      <c r="E81" s="65">
        <f>[2]energetika!E50</f>
        <v>3.5</v>
      </c>
      <c r="F81" s="65">
        <f>[2]energetika!F50</f>
        <v>0</v>
      </c>
      <c r="G81" s="65">
        <f>[2]energetika!G50</f>
        <v>0</v>
      </c>
      <c r="H81" s="66">
        <f t="shared" si="55"/>
        <v>8.5</v>
      </c>
      <c r="I81" s="67">
        <v>8.5</v>
      </c>
      <c r="J81" s="64">
        <f t="shared" si="56"/>
        <v>0</v>
      </c>
      <c r="K81" s="65">
        <f>[2]energetika!K50</f>
        <v>2</v>
      </c>
      <c r="L81" s="65">
        <f>[2]energetika!L50</f>
        <v>3.5</v>
      </c>
      <c r="M81" s="65">
        <f>[2]energetika!M50</f>
        <v>0</v>
      </c>
      <c r="N81" s="65">
        <f>[2]energetika!N50</f>
        <v>0</v>
      </c>
      <c r="O81" s="66">
        <f t="shared" si="57"/>
        <v>5.5</v>
      </c>
      <c r="P81" s="67">
        <v>5.5</v>
      </c>
      <c r="Q81" s="64">
        <f t="shared" si="35"/>
        <v>0</v>
      </c>
      <c r="R81" s="78">
        <f>[2]energetika!R50</f>
        <v>1.75</v>
      </c>
      <c r="S81" s="65">
        <f>[2]energetika!S50</f>
        <v>3.5</v>
      </c>
      <c r="T81" s="65">
        <f>[2]energetika!T50</f>
        <v>0</v>
      </c>
      <c r="U81" s="65">
        <f>[2]energetika!U50</f>
        <v>0</v>
      </c>
      <c r="V81" s="66">
        <f t="shared" si="59"/>
        <v>5.25</v>
      </c>
      <c r="W81" s="66">
        <v>5.25</v>
      </c>
      <c r="X81" s="64">
        <f t="shared" si="36"/>
        <v>0</v>
      </c>
      <c r="Y81" s="65">
        <v>3</v>
      </c>
      <c r="Z81" s="65"/>
      <c r="AA81" s="65">
        <v>3</v>
      </c>
      <c r="AB81" s="65"/>
      <c r="AC81" s="66">
        <f t="shared" si="58"/>
        <v>6</v>
      </c>
      <c r="AD81" s="67">
        <v>6</v>
      </c>
      <c r="AE81" s="64">
        <f t="shared" si="37"/>
        <v>0</v>
      </c>
      <c r="AF81" s="65">
        <v>3</v>
      </c>
      <c r="AG81" s="65"/>
      <c r="AH81" s="65">
        <v>3</v>
      </c>
      <c r="AI81" s="65"/>
      <c r="AJ81" s="66">
        <f t="shared" si="60"/>
        <v>6</v>
      </c>
      <c r="AK81" s="67">
        <v>6</v>
      </c>
      <c r="AL81" s="74">
        <f t="shared" si="32"/>
        <v>31.25</v>
      </c>
    </row>
    <row r="82" spans="1:38" ht="18.75" customHeight="1" x14ac:dyDescent="0.3">
      <c r="A82" s="83" t="s">
        <v>149</v>
      </c>
      <c r="B82" s="46" t="s">
        <v>150</v>
      </c>
      <c r="C82" s="81"/>
      <c r="D82" s="65">
        <f>[2]vandens!D33</f>
        <v>0</v>
      </c>
      <c r="E82" s="65">
        <f>[2]vandens!E33</f>
        <v>1</v>
      </c>
      <c r="F82" s="65">
        <f>[2]vandens!F33</f>
        <v>0</v>
      </c>
      <c r="G82" s="65">
        <f>[2]vandens!G33</f>
        <v>0</v>
      </c>
      <c r="H82" s="66">
        <f t="shared" si="55"/>
        <v>1</v>
      </c>
      <c r="I82" s="67">
        <v>1</v>
      </c>
      <c r="J82" s="64">
        <f t="shared" si="56"/>
        <v>0</v>
      </c>
      <c r="K82" s="65">
        <f>[2]vandens!K33</f>
        <v>0</v>
      </c>
      <c r="L82" s="65">
        <f>[2]vandens!L33</f>
        <v>0</v>
      </c>
      <c r="M82" s="65">
        <f>[2]vandens!M33</f>
        <v>1</v>
      </c>
      <c r="N82" s="65">
        <f>[2]vandens!N33</f>
        <v>0</v>
      </c>
      <c r="O82" s="66">
        <f t="shared" si="57"/>
        <v>1</v>
      </c>
      <c r="P82" s="67">
        <v>1</v>
      </c>
      <c r="Q82" s="64">
        <f t="shared" si="35"/>
        <v>0</v>
      </c>
      <c r="R82" s="78">
        <f>[2]vandens!R33</f>
        <v>0</v>
      </c>
      <c r="S82" s="65">
        <f>[2]vandens!S33</f>
        <v>2</v>
      </c>
      <c r="T82" s="65">
        <f>[2]vandens!T33</f>
        <v>0</v>
      </c>
      <c r="U82" s="65">
        <f>[2]vandens!U33</f>
        <v>0</v>
      </c>
      <c r="V82" s="66">
        <f t="shared" si="59"/>
        <v>2</v>
      </c>
      <c r="W82" s="66">
        <v>2</v>
      </c>
      <c r="X82" s="64">
        <f t="shared" si="36"/>
        <v>0</v>
      </c>
      <c r="Y82" s="65"/>
      <c r="Z82" s="65"/>
      <c r="AA82" s="65">
        <v>1</v>
      </c>
      <c r="AB82" s="65"/>
      <c r="AC82" s="66">
        <f t="shared" si="58"/>
        <v>1</v>
      </c>
      <c r="AD82" s="67">
        <v>1</v>
      </c>
      <c r="AE82" s="64">
        <f t="shared" si="37"/>
        <v>0</v>
      </c>
      <c r="AF82" s="65"/>
      <c r="AG82" s="65"/>
      <c r="AH82" s="65">
        <v>1</v>
      </c>
      <c r="AI82" s="65"/>
      <c r="AJ82" s="66">
        <f t="shared" si="60"/>
        <v>1</v>
      </c>
      <c r="AK82" s="67">
        <v>1</v>
      </c>
      <c r="AL82" s="74">
        <f t="shared" si="32"/>
        <v>6</v>
      </c>
    </row>
    <row r="83" spans="1:38" ht="29.25" customHeight="1" x14ac:dyDescent="0.3">
      <c r="A83" s="83" t="s">
        <v>151</v>
      </c>
      <c r="B83" s="46" t="s">
        <v>152</v>
      </c>
      <c r="C83" s="81"/>
      <c r="D83" s="65">
        <f>'[2]transportas ir kt.'!D53</f>
        <v>1.2</v>
      </c>
      <c r="E83" s="65">
        <v>0</v>
      </c>
      <c r="F83" s="65">
        <f>'[2]transportas ir kt.'!F53</f>
        <v>0</v>
      </c>
      <c r="G83" s="65">
        <f>'[2]transportas ir kt.'!G53</f>
        <v>0</v>
      </c>
      <c r="H83" s="66">
        <f t="shared" si="55"/>
        <v>1.2</v>
      </c>
      <c r="I83" s="67">
        <v>1.2</v>
      </c>
      <c r="J83" s="64">
        <f t="shared" si="56"/>
        <v>0</v>
      </c>
      <c r="K83" s="65">
        <f>'[2]transportas ir kt.'!K53</f>
        <v>0</v>
      </c>
      <c r="L83" s="65">
        <f>'[2]transportas ir kt.'!L53</f>
        <v>10</v>
      </c>
      <c r="M83" s="65">
        <f>'[2]transportas ir kt.'!M53</f>
        <v>0</v>
      </c>
      <c r="N83" s="65">
        <f>'[2]transportas ir kt.'!N53</f>
        <v>0</v>
      </c>
      <c r="O83" s="66">
        <f t="shared" si="57"/>
        <v>10</v>
      </c>
      <c r="P83" s="67">
        <v>10</v>
      </c>
      <c r="Q83" s="64">
        <f t="shared" si="35"/>
        <v>0</v>
      </c>
      <c r="R83" s="78">
        <f>'[2]transportas ir kt.'!R53</f>
        <v>0</v>
      </c>
      <c r="S83" s="65">
        <f>'[2]transportas ir kt.'!S53</f>
        <v>0</v>
      </c>
      <c r="T83" s="65">
        <f>'[2]transportas ir kt.'!T53</f>
        <v>0</v>
      </c>
      <c r="U83" s="65">
        <f>'[2]transportas ir kt.'!U53</f>
        <v>0</v>
      </c>
      <c r="V83" s="66">
        <f t="shared" si="59"/>
        <v>0</v>
      </c>
      <c r="W83" s="66">
        <v>0</v>
      </c>
      <c r="X83" s="64">
        <f t="shared" si="36"/>
        <v>0</v>
      </c>
      <c r="Y83" s="65"/>
      <c r="Z83" s="65">
        <v>1</v>
      </c>
      <c r="AA83" s="65"/>
      <c r="AB83" s="65"/>
      <c r="AC83" s="66">
        <f t="shared" si="58"/>
        <v>1</v>
      </c>
      <c r="AD83" s="67">
        <v>1</v>
      </c>
      <c r="AE83" s="64">
        <f t="shared" si="37"/>
        <v>0</v>
      </c>
      <c r="AF83" s="65"/>
      <c r="AG83" s="65">
        <v>1</v>
      </c>
      <c r="AH83" s="65"/>
      <c r="AI83" s="65"/>
      <c r="AJ83" s="66">
        <f t="shared" si="60"/>
        <v>1</v>
      </c>
      <c r="AK83" s="67">
        <v>1</v>
      </c>
      <c r="AL83" s="74">
        <f t="shared" si="32"/>
        <v>13.2</v>
      </c>
    </row>
    <row r="84" spans="1:38" x14ac:dyDescent="0.3">
      <c r="A84" s="83" t="s">
        <v>153</v>
      </c>
      <c r="B84" s="84" t="s">
        <v>154</v>
      </c>
      <c r="C84" s="81"/>
      <c r="D84" s="65">
        <f>[2]vandens!D34+'[2]transportas ir kt.'!D54</f>
        <v>3.9</v>
      </c>
      <c r="E84" s="66">
        <f>[2]vandens!E34+'[2]transportas ir kt.'!E54</f>
        <v>0</v>
      </c>
      <c r="F84" s="66">
        <f>[2]vandens!F34+'[2]transportas ir kt.'!F54</f>
        <v>2.5</v>
      </c>
      <c r="G84" s="66">
        <f>[2]vandens!G34+'[2]transportas ir kt.'!G54</f>
        <v>0</v>
      </c>
      <c r="H84" s="66">
        <f t="shared" si="55"/>
        <v>6.4</v>
      </c>
      <c r="I84" s="67">
        <v>6.4</v>
      </c>
      <c r="J84" s="64">
        <f t="shared" si="56"/>
        <v>0</v>
      </c>
      <c r="K84" s="65">
        <f>[2]vandens!K34+'[2]transportas ir kt.'!K54</f>
        <v>2.5</v>
      </c>
      <c r="L84" s="66">
        <f>[2]vandens!L34+'[2]transportas ir kt.'!L54</f>
        <v>0</v>
      </c>
      <c r="M84" s="66">
        <f>[2]vandens!M34+'[2]transportas ir kt.'!M54</f>
        <v>2.5</v>
      </c>
      <c r="N84" s="66">
        <f>[2]vandens!N34+'[2]transportas ir kt.'!N54</f>
        <v>0</v>
      </c>
      <c r="O84" s="66">
        <f t="shared" si="57"/>
        <v>5</v>
      </c>
      <c r="P84" s="67">
        <v>5</v>
      </c>
      <c r="Q84" s="64">
        <f t="shared" si="35"/>
        <v>0</v>
      </c>
      <c r="R84" s="78">
        <f>[2]vandens!R34+'[2]transportas ir kt.'!R54</f>
        <v>0</v>
      </c>
      <c r="S84" s="66">
        <v>2.5</v>
      </c>
      <c r="T84" s="66">
        <f>[2]vandens!T34+'[2]transportas ir kt.'!T54</f>
        <v>0</v>
      </c>
      <c r="U84" s="66">
        <v>2.5</v>
      </c>
      <c r="V84" s="66">
        <f t="shared" si="59"/>
        <v>5</v>
      </c>
      <c r="W84" s="66">
        <v>5</v>
      </c>
      <c r="X84" s="64">
        <f t="shared" si="36"/>
        <v>0</v>
      </c>
      <c r="Y84" s="65"/>
      <c r="Z84" s="66">
        <v>1</v>
      </c>
      <c r="AA84" s="66"/>
      <c r="AB84" s="66"/>
      <c r="AC84" s="66">
        <f t="shared" si="58"/>
        <v>1</v>
      </c>
      <c r="AD84" s="67">
        <v>1</v>
      </c>
      <c r="AE84" s="64">
        <f t="shared" si="37"/>
        <v>0</v>
      </c>
      <c r="AF84" s="65"/>
      <c r="AG84" s="66">
        <v>1</v>
      </c>
      <c r="AH84" s="66"/>
      <c r="AI84" s="66"/>
      <c r="AJ84" s="66">
        <f t="shared" si="60"/>
        <v>1</v>
      </c>
      <c r="AK84" s="67">
        <v>1</v>
      </c>
      <c r="AL84" s="74">
        <f t="shared" si="32"/>
        <v>18.399999999999999</v>
      </c>
    </row>
    <row r="85" spans="1:38" x14ac:dyDescent="0.3">
      <c r="A85" s="83" t="s">
        <v>155</v>
      </c>
      <c r="B85" s="84" t="s">
        <v>156</v>
      </c>
      <c r="C85" s="81"/>
      <c r="D85" s="65">
        <f>'[2]transportas ir kt.'!D55</f>
        <v>0</v>
      </c>
      <c r="E85" s="66">
        <f>'[2]transportas ir kt.'!E55</f>
        <v>1.6</v>
      </c>
      <c r="F85" s="66">
        <f>'[2]transportas ir kt.'!F55</f>
        <v>0</v>
      </c>
      <c r="G85" s="66">
        <f>'[2]transportas ir kt.'!G55</f>
        <v>1.6</v>
      </c>
      <c r="H85" s="66">
        <f t="shared" si="55"/>
        <v>3.2</v>
      </c>
      <c r="I85" s="67">
        <v>3.2</v>
      </c>
      <c r="J85" s="64">
        <f t="shared" si="56"/>
        <v>0</v>
      </c>
      <c r="K85" s="65">
        <f>'[2]transportas ir kt.'!K55</f>
        <v>0</v>
      </c>
      <c r="L85" s="66">
        <f>'[2]transportas ir kt.'!L55</f>
        <v>2</v>
      </c>
      <c r="M85" s="66">
        <f>'[2]transportas ir kt.'!M55</f>
        <v>0</v>
      </c>
      <c r="N85" s="66">
        <f>'[2]transportas ir kt.'!N55</f>
        <v>2</v>
      </c>
      <c r="O85" s="66">
        <f t="shared" si="57"/>
        <v>4</v>
      </c>
      <c r="P85" s="67">
        <v>4</v>
      </c>
      <c r="Q85" s="64">
        <f t="shared" si="35"/>
        <v>0</v>
      </c>
      <c r="R85" s="78">
        <f>'[2]transportas ir kt.'!R55</f>
        <v>3</v>
      </c>
      <c r="S85" s="66">
        <f>'[2]transportas ir kt.'!S55</f>
        <v>0</v>
      </c>
      <c r="T85" s="66">
        <f>'[2]transportas ir kt.'!T55</f>
        <v>3</v>
      </c>
      <c r="U85" s="66">
        <f>'[2]transportas ir kt.'!U55</f>
        <v>0</v>
      </c>
      <c r="V85" s="66">
        <f t="shared" si="59"/>
        <v>6</v>
      </c>
      <c r="W85" s="66">
        <v>6</v>
      </c>
      <c r="X85" s="64">
        <f t="shared" si="36"/>
        <v>0</v>
      </c>
      <c r="Y85" s="65"/>
      <c r="Z85" s="66">
        <v>2</v>
      </c>
      <c r="AA85" s="66"/>
      <c r="AB85" s="66"/>
      <c r="AC85" s="66">
        <f t="shared" si="58"/>
        <v>2</v>
      </c>
      <c r="AD85" s="67">
        <v>2</v>
      </c>
      <c r="AE85" s="64">
        <f t="shared" si="37"/>
        <v>0</v>
      </c>
      <c r="AF85" s="65"/>
      <c r="AG85" s="66">
        <v>2</v>
      </c>
      <c r="AH85" s="66"/>
      <c r="AI85" s="66"/>
      <c r="AJ85" s="66">
        <f t="shared" si="60"/>
        <v>2</v>
      </c>
      <c r="AK85" s="67">
        <v>2</v>
      </c>
      <c r="AL85" s="74">
        <f t="shared" si="32"/>
        <v>17.2</v>
      </c>
    </row>
    <row r="86" spans="1:38" s="115" customFormat="1" x14ac:dyDescent="0.3">
      <c r="A86" s="117" t="s">
        <v>157</v>
      </c>
      <c r="B86" s="118" t="s">
        <v>171</v>
      </c>
      <c r="C86" s="119"/>
      <c r="D86" s="120">
        <v>9.1</v>
      </c>
      <c r="E86" s="121">
        <v>9.1</v>
      </c>
      <c r="F86" s="121">
        <v>9.1</v>
      </c>
      <c r="G86" s="121">
        <v>9.1</v>
      </c>
      <c r="H86" s="121">
        <f t="shared" si="55"/>
        <v>36.4</v>
      </c>
      <c r="I86" s="122">
        <v>36.4</v>
      </c>
      <c r="J86" s="119">
        <f t="shared" si="56"/>
        <v>0</v>
      </c>
      <c r="K86" s="120">
        <v>5.27</v>
      </c>
      <c r="L86" s="121">
        <v>5.27</v>
      </c>
      <c r="M86" s="121">
        <v>5.27</v>
      </c>
      <c r="N86" s="121">
        <v>5.27</v>
      </c>
      <c r="O86" s="121">
        <f t="shared" si="57"/>
        <v>21.08</v>
      </c>
      <c r="P86" s="122">
        <v>21.08</v>
      </c>
      <c r="Q86" s="119">
        <f t="shared" si="35"/>
        <v>0</v>
      </c>
      <c r="R86" s="123">
        <v>10.15</v>
      </c>
      <c r="S86" s="121">
        <v>10.15</v>
      </c>
      <c r="T86" s="121">
        <v>10.14</v>
      </c>
      <c r="U86" s="121">
        <v>10.14</v>
      </c>
      <c r="V86" s="121">
        <f t="shared" si="59"/>
        <v>40.58</v>
      </c>
      <c r="W86" s="121">
        <v>40.58</v>
      </c>
      <c r="X86" s="119">
        <f t="shared" si="36"/>
        <v>0</v>
      </c>
      <c r="Y86" s="120">
        <v>3.32</v>
      </c>
      <c r="Z86" s="121">
        <v>3.32</v>
      </c>
      <c r="AA86" s="121">
        <v>3.32</v>
      </c>
      <c r="AB86" s="121">
        <v>3.32</v>
      </c>
      <c r="AC86" s="121">
        <f t="shared" si="58"/>
        <v>13.28</v>
      </c>
      <c r="AD86" s="122">
        <v>13.28</v>
      </c>
      <c r="AE86" s="119">
        <f t="shared" si="37"/>
        <v>0</v>
      </c>
      <c r="AF86" s="120">
        <v>12.4</v>
      </c>
      <c r="AG86" s="121">
        <v>12.4</v>
      </c>
      <c r="AH86" s="121">
        <v>12.3</v>
      </c>
      <c r="AI86" s="121">
        <v>12.3</v>
      </c>
      <c r="AJ86" s="121">
        <f t="shared" si="60"/>
        <v>49.400000000000006</v>
      </c>
      <c r="AK86" s="122">
        <v>49.4</v>
      </c>
      <c r="AL86" s="124">
        <f t="shared" si="32"/>
        <v>160.74</v>
      </c>
    </row>
    <row r="87" spans="1:38" x14ac:dyDescent="0.3">
      <c r="A87" s="83" t="s">
        <v>158</v>
      </c>
      <c r="B87" s="84" t="s">
        <v>159</v>
      </c>
      <c r="C87" s="64"/>
      <c r="D87" s="65">
        <f>[2]energetika!D58</f>
        <v>0</v>
      </c>
      <c r="E87" s="66">
        <f>[2]energetika!E58</f>
        <v>0</v>
      </c>
      <c r="F87" s="66">
        <f>[2]energetika!F58</f>
        <v>1</v>
      </c>
      <c r="G87" s="66">
        <f>[2]energetika!G58</f>
        <v>0</v>
      </c>
      <c r="H87" s="66">
        <f t="shared" si="55"/>
        <v>1</v>
      </c>
      <c r="I87" s="67">
        <v>1</v>
      </c>
      <c r="J87" s="64">
        <f t="shared" si="56"/>
        <v>0</v>
      </c>
      <c r="K87" s="65">
        <f>[2]energetika!K58</f>
        <v>0</v>
      </c>
      <c r="L87" s="66">
        <f>[2]energetika!L58</f>
        <v>0</v>
      </c>
      <c r="M87" s="66">
        <f>[2]energetika!M58</f>
        <v>1</v>
      </c>
      <c r="N87" s="66">
        <f>[2]energetika!N58</f>
        <v>0</v>
      </c>
      <c r="O87" s="66">
        <f t="shared" si="57"/>
        <v>1</v>
      </c>
      <c r="P87" s="67">
        <v>1</v>
      </c>
      <c r="Q87" s="64">
        <f t="shared" si="35"/>
        <v>0</v>
      </c>
      <c r="R87" s="78">
        <f>[2]energetika!R58</f>
        <v>0</v>
      </c>
      <c r="S87" s="66">
        <f>[2]energetika!S58</f>
        <v>0</v>
      </c>
      <c r="T87" s="66">
        <f>[2]energetika!T58</f>
        <v>1</v>
      </c>
      <c r="U87" s="66">
        <f>[2]energetika!U58</f>
        <v>0</v>
      </c>
      <c r="V87" s="66">
        <f t="shared" si="59"/>
        <v>1</v>
      </c>
      <c r="W87" s="66">
        <v>1</v>
      </c>
      <c r="X87" s="64">
        <f t="shared" si="36"/>
        <v>0</v>
      </c>
      <c r="Y87" s="65"/>
      <c r="Z87" s="66">
        <v>1</v>
      </c>
      <c r="AA87" s="66"/>
      <c r="AB87" s="66">
        <v>1</v>
      </c>
      <c r="AC87" s="66">
        <f t="shared" si="58"/>
        <v>2</v>
      </c>
      <c r="AD87" s="67">
        <v>2</v>
      </c>
      <c r="AE87" s="64">
        <f t="shared" si="37"/>
        <v>0</v>
      </c>
      <c r="AF87" s="65"/>
      <c r="AG87" s="66">
        <v>1</v>
      </c>
      <c r="AH87" s="66"/>
      <c r="AI87" s="66">
        <v>1</v>
      </c>
      <c r="AJ87" s="66">
        <f t="shared" si="60"/>
        <v>2</v>
      </c>
      <c r="AK87" s="67">
        <v>2</v>
      </c>
      <c r="AL87" s="74">
        <f t="shared" si="32"/>
        <v>7</v>
      </c>
    </row>
    <row r="88" spans="1:38" x14ac:dyDescent="0.3">
      <c r="A88" s="83" t="s">
        <v>160</v>
      </c>
      <c r="B88" s="84" t="s">
        <v>161</v>
      </c>
      <c r="C88" s="64"/>
      <c r="D88" s="65">
        <f>'[2]transportas ir kt.'!D58</f>
        <v>0</v>
      </c>
      <c r="E88" s="66">
        <f>'[2]transportas ir kt.'!E58</f>
        <v>10</v>
      </c>
      <c r="F88" s="66">
        <f>'[2]transportas ir kt.'!F58</f>
        <v>0</v>
      </c>
      <c r="G88" s="66">
        <f>'[2]transportas ir kt.'!G58</f>
        <v>0</v>
      </c>
      <c r="H88" s="66">
        <f t="shared" si="55"/>
        <v>10</v>
      </c>
      <c r="I88" s="67">
        <v>10</v>
      </c>
      <c r="J88" s="64">
        <f t="shared" si="56"/>
        <v>0</v>
      </c>
      <c r="K88" s="65">
        <f>'[2]transportas ir kt.'!K58</f>
        <v>0</v>
      </c>
      <c r="L88" s="66">
        <f>'[2]transportas ir kt.'!L58</f>
        <v>0</v>
      </c>
      <c r="M88" s="66">
        <f>'[2]transportas ir kt.'!M58</f>
        <v>0</v>
      </c>
      <c r="N88" s="66">
        <f>'[2]transportas ir kt.'!N58</f>
        <v>0</v>
      </c>
      <c r="O88" s="66">
        <f t="shared" si="57"/>
        <v>0</v>
      </c>
      <c r="P88" s="67">
        <f>'[2]transportas ir kt.'!P58</f>
        <v>0</v>
      </c>
      <c r="Q88" s="64">
        <f t="shared" si="35"/>
        <v>0</v>
      </c>
      <c r="R88" s="78">
        <f>'[2]transportas ir kt.'!R58</f>
        <v>0</v>
      </c>
      <c r="S88" s="66">
        <f>'[2]transportas ir kt.'!S58</f>
        <v>0</v>
      </c>
      <c r="T88" s="66">
        <f>'[2]transportas ir kt.'!T58</f>
        <v>0</v>
      </c>
      <c r="U88" s="66">
        <f>'[2]transportas ir kt.'!U58</f>
        <v>0</v>
      </c>
      <c r="V88" s="66">
        <f t="shared" si="59"/>
        <v>0</v>
      </c>
      <c r="W88" s="66">
        <v>0</v>
      </c>
      <c r="X88" s="64">
        <f t="shared" si="36"/>
        <v>0</v>
      </c>
      <c r="Y88" s="65"/>
      <c r="Z88" s="66"/>
      <c r="AA88" s="66"/>
      <c r="AB88" s="66"/>
      <c r="AC88" s="66">
        <f t="shared" si="58"/>
        <v>0</v>
      </c>
      <c r="AD88" s="67"/>
      <c r="AE88" s="64">
        <f t="shared" si="37"/>
        <v>0</v>
      </c>
      <c r="AF88" s="65"/>
      <c r="AG88" s="66"/>
      <c r="AH88" s="66"/>
      <c r="AI88" s="66"/>
      <c r="AJ88" s="66">
        <f t="shared" si="60"/>
        <v>0</v>
      </c>
      <c r="AK88" s="67"/>
      <c r="AL88" s="74">
        <f t="shared" si="32"/>
        <v>10</v>
      </c>
    </row>
    <row r="89" spans="1:38" x14ac:dyDescent="0.3">
      <c r="A89" s="87" t="s">
        <v>162</v>
      </c>
      <c r="B89" s="88" t="s">
        <v>163</v>
      </c>
      <c r="C89" s="64"/>
      <c r="D89" s="65">
        <f>'[2]transportas ir kt.'!D59</f>
        <v>0</v>
      </c>
      <c r="E89" s="66">
        <f>'[2]transportas ir kt.'!E59</f>
        <v>0</v>
      </c>
      <c r="F89" s="66">
        <f>'[2]transportas ir kt.'!F59</f>
        <v>0</v>
      </c>
      <c r="G89" s="66">
        <f>'[2]transportas ir kt.'!G59</f>
        <v>0</v>
      </c>
      <c r="H89" s="66">
        <f t="shared" si="55"/>
        <v>0</v>
      </c>
      <c r="I89" s="67">
        <f>'[2]transportas ir kt.'!I59</f>
        <v>0</v>
      </c>
      <c r="J89" s="64">
        <f t="shared" si="56"/>
        <v>0</v>
      </c>
      <c r="K89" s="65">
        <f>'[2]transportas ir kt.'!K59</f>
        <v>0</v>
      </c>
      <c r="L89" s="66">
        <f>'[2]transportas ir kt.'!L59</f>
        <v>0</v>
      </c>
      <c r="M89" s="66">
        <f>'[2]transportas ir kt.'!M59</f>
        <v>4</v>
      </c>
      <c r="N89" s="66">
        <f>'[2]transportas ir kt.'!N59</f>
        <v>0</v>
      </c>
      <c r="O89" s="66">
        <f t="shared" si="57"/>
        <v>4</v>
      </c>
      <c r="P89" s="67">
        <v>4</v>
      </c>
      <c r="Q89" s="64">
        <f t="shared" si="35"/>
        <v>0</v>
      </c>
      <c r="R89" s="78">
        <f>'[2]transportas ir kt.'!R59</f>
        <v>0</v>
      </c>
      <c r="S89" s="66">
        <f>'[2]transportas ir kt.'!S59</f>
        <v>0</v>
      </c>
      <c r="T89" s="66">
        <f>'[2]transportas ir kt.'!T59</f>
        <v>0</v>
      </c>
      <c r="U89" s="66">
        <f>'[2]transportas ir kt.'!U59</f>
        <v>0</v>
      </c>
      <c r="V89" s="66">
        <f t="shared" si="59"/>
        <v>0</v>
      </c>
      <c r="W89" s="66">
        <v>0</v>
      </c>
      <c r="X89" s="64">
        <f t="shared" si="36"/>
        <v>0</v>
      </c>
      <c r="Y89" s="65"/>
      <c r="Z89" s="66"/>
      <c r="AA89" s="66"/>
      <c r="AB89" s="66"/>
      <c r="AC89" s="66">
        <f t="shared" si="58"/>
        <v>0</v>
      </c>
      <c r="AD89" s="67"/>
      <c r="AE89" s="64">
        <f t="shared" si="37"/>
        <v>0</v>
      </c>
      <c r="AF89" s="65"/>
      <c r="AG89" s="66"/>
      <c r="AH89" s="66"/>
      <c r="AI89" s="66"/>
      <c r="AJ89" s="66">
        <f t="shared" si="60"/>
        <v>0</v>
      </c>
      <c r="AK89" s="67"/>
      <c r="AL89" s="74">
        <f t="shared" si="32"/>
        <v>4</v>
      </c>
    </row>
    <row r="90" spans="1:38" x14ac:dyDescent="0.3">
      <c r="A90" s="83" t="s">
        <v>164</v>
      </c>
      <c r="B90" s="89" t="s">
        <v>165</v>
      </c>
      <c r="C90" s="90"/>
      <c r="D90" s="91">
        <f>'[2]transportas ir kt.'!D60</f>
        <v>0</v>
      </c>
      <c r="E90" s="92">
        <f>'[2]transportas ir kt.'!E60</f>
        <v>0</v>
      </c>
      <c r="F90" s="92">
        <v>239</v>
      </c>
      <c r="G90" s="92">
        <f>'[2]transportas ir kt.'!G60</f>
        <v>0</v>
      </c>
      <c r="H90" s="92">
        <f t="shared" ref="H90:H92" si="61">SUM(D90:G90)</f>
        <v>239</v>
      </c>
      <c r="I90" s="93">
        <v>239</v>
      </c>
      <c r="J90" s="90">
        <f t="shared" si="56"/>
        <v>0</v>
      </c>
      <c r="K90" s="91">
        <f>'[2]transportas ir kt.'!K60</f>
        <v>0</v>
      </c>
      <c r="L90" s="92">
        <f>'[2]transportas ir kt.'!L60</f>
        <v>0</v>
      </c>
      <c r="M90" s="92">
        <f>'[2]transportas ir kt.'!M60</f>
        <v>0</v>
      </c>
      <c r="N90" s="92">
        <f>'[2]transportas ir kt.'!N60</f>
        <v>0</v>
      </c>
      <c r="O90" s="92">
        <f t="shared" si="57"/>
        <v>0</v>
      </c>
      <c r="P90" s="93"/>
      <c r="Q90" s="90">
        <f t="shared" si="35"/>
        <v>0</v>
      </c>
      <c r="R90" s="91">
        <f>'[2]transportas ir kt.'!R60</f>
        <v>0</v>
      </c>
      <c r="S90" s="92">
        <f>'[2]transportas ir kt.'!S60</f>
        <v>0</v>
      </c>
      <c r="T90" s="92">
        <f>'[2]transportas ir kt.'!T60</f>
        <v>0</v>
      </c>
      <c r="U90" s="92">
        <f>'[2]transportas ir kt.'!U60</f>
        <v>0</v>
      </c>
      <c r="V90" s="92">
        <f t="shared" si="59"/>
        <v>0</v>
      </c>
      <c r="W90" s="93">
        <v>0</v>
      </c>
      <c r="X90" s="90">
        <f t="shared" si="36"/>
        <v>0</v>
      </c>
      <c r="Y90" s="91"/>
      <c r="Z90" s="92"/>
      <c r="AA90" s="92"/>
      <c r="AB90" s="92"/>
      <c r="AC90" s="92">
        <f t="shared" si="58"/>
        <v>0</v>
      </c>
      <c r="AD90" s="93"/>
      <c r="AE90" s="90">
        <f t="shared" si="37"/>
        <v>0</v>
      </c>
      <c r="AF90" s="91"/>
      <c r="AG90" s="92"/>
      <c r="AH90" s="92"/>
      <c r="AI90" s="92"/>
      <c r="AJ90" s="92">
        <f t="shared" si="60"/>
        <v>0</v>
      </c>
      <c r="AK90" s="93"/>
      <c r="AL90" s="94">
        <f t="shared" si="32"/>
        <v>239</v>
      </c>
    </row>
    <row r="91" spans="1:38" ht="20.25" customHeight="1" x14ac:dyDescent="0.3">
      <c r="A91" s="83" t="s">
        <v>166</v>
      </c>
      <c r="B91" s="95" t="s">
        <v>167</v>
      </c>
      <c r="C91" s="64"/>
      <c r="D91" s="65">
        <f>'[2]transportas ir kt.'!D61</f>
        <v>0</v>
      </c>
      <c r="E91" s="66">
        <v>10</v>
      </c>
      <c r="F91" s="66">
        <f>'[2]transportas ir kt.'!F61</f>
        <v>0</v>
      </c>
      <c r="G91" s="66">
        <f>'[2]transportas ir kt.'!G61</f>
        <v>0</v>
      </c>
      <c r="H91" s="66">
        <f t="shared" si="61"/>
        <v>10</v>
      </c>
      <c r="I91" s="96">
        <v>10</v>
      </c>
      <c r="J91" s="64">
        <f t="shared" si="56"/>
        <v>0</v>
      </c>
      <c r="K91" s="65">
        <f>'[2]transportas ir kt.'!K61</f>
        <v>0</v>
      </c>
      <c r="L91" s="66">
        <f>'[2]transportas ir kt.'!L61</f>
        <v>0</v>
      </c>
      <c r="M91" s="66">
        <f>'[2]transportas ir kt.'!M61</f>
        <v>0</v>
      </c>
      <c r="N91" s="66">
        <f>'[2]transportas ir kt.'!N61</f>
        <v>0</v>
      </c>
      <c r="O91" s="66">
        <f t="shared" si="57"/>
        <v>0</v>
      </c>
      <c r="P91" s="96"/>
      <c r="Q91" s="64">
        <f t="shared" si="35"/>
        <v>0</v>
      </c>
      <c r="R91" s="65">
        <f>'[2]transportas ir kt.'!R61</f>
        <v>0</v>
      </c>
      <c r="S91" s="66">
        <f>'[2]transportas ir kt.'!S61</f>
        <v>0</v>
      </c>
      <c r="T91" s="66">
        <f>'[2]transportas ir kt.'!T61</f>
        <v>0</v>
      </c>
      <c r="U91" s="66">
        <f>'[2]transportas ir kt.'!U61</f>
        <v>0</v>
      </c>
      <c r="V91" s="66">
        <f t="shared" si="59"/>
        <v>0</v>
      </c>
      <c r="W91" s="96">
        <v>0</v>
      </c>
      <c r="X91" s="64">
        <f t="shared" si="36"/>
        <v>0</v>
      </c>
      <c r="Y91" s="65"/>
      <c r="Z91" s="66"/>
      <c r="AA91" s="66"/>
      <c r="AB91" s="66"/>
      <c r="AC91" s="66">
        <f t="shared" si="58"/>
        <v>0</v>
      </c>
      <c r="AD91" s="96"/>
      <c r="AE91" s="64">
        <f t="shared" si="37"/>
        <v>0</v>
      </c>
      <c r="AF91" s="65"/>
      <c r="AG91" s="66"/>
      <c r="AH91" s="66"/>
      <c r="AI91" s="66"/>
      <c r="AJ91" s="66">
        <f t="shared" si="60"/>
        <v>0</v>
      </c>
      <c r="AK91" s="96"/>
      <c r="AL91" s="74">
        <f t="shared" si="32"/>
        <v>10</v>
      </c>
    </row>
    <row r="92" spans="1:38" ht="15" thickBot="1" x14ac:dyDescent="0.35">
      <c r="A92" s="97" t="s">
        <v>168</v>
      </c>
      <c r="B92" s="98" t="s">
        <v>169</v>
      </c>
      <c r="C92" s="99"/>
      <c r="D92" s="100">
        <f>'[2]transportas ir kt.'!D62</f>
        <v>0</v>
      </c>
      <c r="E92" s="101">
        <f>'[2]transportas ir kt.'!E62</f>
        <v>0</v>
      </c>
      <c r="F92" s="101">
        <f>'[2]transportas ir kt.'!F62</f>
        <v>0</v>
      </c>
      <c r="G92" s="101">
        <f>'[2]transportas ir kt.'!G62</f>
        <v>0</v>
      </c>
      <c r="H92" s="101">
        <f t="shared" si="61"/>
        <v>0</v>
      </c>
      <c r="I92" s="102">
        <f>'[2]transportas ir kt.'!I62</f>
        <v>0</v>
      </c>
      <c r="J92" s="99">
        <f t="shared" si="56"/>
        <v>0</v>
      </c>
      <c r="K92" s="100">
        <f>'[2]transportas ir kt.'!K62</f>
        <v>0</v>
      </c>
      <c r="L92" s="101">
        <f>'[2]transportas ir kt.'!L62</f>
        <v>0</v>
      </c>
      <c r="M92" s="101">
        <f>'[2]transportas ir kt.'!M62</f>
        <v>0</v>
      </c>
      <c r="N92" s="101">
        <f>'[2]transportas ir kt.'!N62</f>
        <v>0</v>
      </c>
      <c r="O92" s="101">
        <f t="shared" si="57"/>
        <v>0</v>
      </c>
      <c r="P92" s="102"/>
      <c r="Q92" s="99">
        <f t="shared" si="35"/>
        <v>0</v>
      </c>
      <c r="R92" s="100">
        <f>'[2]transportas ir kt.'!R62</f>
        <v>0</v>
      </c>
      <c r="S92" s="101">
        <f>'[2]transportas ir kt.'!S62</f>
        <v>0</v>
      </c>
      <c r="T92" s="101">
        <f>'[2]transportas ir kt.'!T62</f>
        <v>0</v>
      </c>
      <c r="U92" s="101">
        <f>'[2]transportas ir kt.'!U62</f>
        <v>0</v>
      </c>
      <c r="V92" s="101">
        <f t="shared" si="59"/>
        <v>0</v>
      </c>
      <c r="W92" s="102">
        <v>0</v>
      </c>
      <c r="X92" s="99">
        <f t="shared" si="36"/>
        <v>0</v>
      </c>
      <c r="Y92" s="100"/>
      <c r="Z92" s="101"/>
      <c r="AA92" s="101">
        <v>90</v>
      </c>
      <c r="AB92" s="101" t="e">
        <f>'[2]transportas ir kt.'!AB62</f>
        <v>#REF!</v>
      </c>
      <c r="AC92" s="101" t="e">
        <f t="shared" si="58"/>
        <v>#REF!</v>
      </c>
      <c r="AD92" s="102">
        <v>90</v>
      </c>
      <c r="AE92" s="99" t="e">
        <f t="shared" si="37"/>
        <v>#REF!</v>
      </c>
      <c r="AF92" s="100"/>
      <c r="AG92" s="101"/>
      <c r="AH92" s="101">
        <v>60</v>
      </c>
      <c r="AI92" s="101"/>
      <c r="AJ92" s="101">
        <f t="shared" si="60"/>
        <v>60</v>
      </c>
      <c r="AK92" s="102">
        <v>60</v>
      </c>
      <c r="AL92" s="103" t="e">
        <f t="shared" si="32"/>
        <v>#REF!</v>
      </c>
    </row>
  </sheetData>
  <mergeCells count="13">
    <mergeCell ref="A2:U2"/>
    <mergeCell ref="A5:A6"/>
    <mergeCell ref="C5:C6"/>
    <mergeCell ref="D5:I5"/>
    <mergeCell ref="J5:J6"/>
    <mergeCell ref="K5:P5"/>
    <mergeCell ref="Q5:Q6"/>
    <mergeCell ref="R5:W5"/>
    <mergeCell ref="X5:X6"/>
    <mergeCell ref="Y5:AD5"/>
    <mergeCell ref="AE5:AE6"/>
    <mergeCell ref="AF5:AK5"/>
    <mergeCell ref="AL5:AL6"/>
  </mergeCells>
  <phoneticPr fontId="13" type="noConversion"/>
  <conditionalFormatting sqref="B13:B14">
    <cfRule type="cellIs" dxfId="51" priority="1" operator="equal">
      <formula>0</formula>
    </cfRule>
  </conditionalFormatting>
  <pageMargins left="0.70866141732283472" right="0.70866141732283472" top="0.74803149606299213" bottom="0.74803149606299213" header="0.31496062992125984" footer="0.31496062992125984"/>
  <pageSetup paperSize="8" scale="47" fitToHeight="0" orientation="landscape" r:id="rId1"/>
  <headerFooter>
    <oddFooter>&amp;C&amp;P</oddFooter>
  </headerFooter>
  <rowBreaks count="2" manualBreakCount="2">
    <brk id="40" max="16383" man="1"/>
    <brk id="69" max="16383" man="1"/>
  </row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1441B9-F133-41F4-8835-C6440E4C25D9}">
  <sheetPr>
    <pageSetUpPr fitToPage="1"/>
  </sheetPr>
  <dimension ref="A1:AP92"/>
  <sheetViews>
    <sheetView showGridLines="0" showZeros="0" zoomScaleNormal="100" workbookViewId="0">
      <pane xSplit="2" ySplit="6" topLeftCell="C82" activePane="bottomRight" state="frozen"/>
      <selection pane="topRight" activeCell="C1" sqref="C1"/>
      <selection pane="bottomLeft" activeCell="A7" sqref="A7"/>
      <selection pane="bottomRight" activeCell="D90" sqref="D90"/>
    </sheetView>
  </sheetViews>
  <sheetFormatPr defaultRowHeight="14.4" x14ac:dyDescent="0.3"/>
  <cols>
    <col min="2" max="2" width="51.6640625" customWidth="1"/>
    <col min="3" max="3" width="11.5546875" customWidth="1"/>
    <col min="4" max="4" width="14.44140625" customWidth="1"/>
    <col min="5" max="5" width="15.33203125" customWidth="1"/>
    <col min="6" max="6" width="14" customWidth="1"/>
    <col min="7" max="7" width="12.109375" customWidth="1"/>
    <col min="8" max="8" width="14.6640625" customWidth="1"/>
    <col min="9" max="9" width="14.44140625" customWidth="1"/>
    <col min="10" max="10" width="10.109375" customWidth="1"/>
    <col min="11" max="11" width="11.5546875" customWidth="1"/>
    <col min="12" max="13" width="12.109375" customWidth="1"/>
    <col min="14" max="14" width="14.5546875" customWidth="1"/>
    <col min="15" max="15" width="14" customWidth="1"/>
    <col min="16" max="16" width="13.77734375" customWidth="1"/>
    <col min="17" max="17" width="10.109375" customWidth="1"/>
    <col min="18" max="21" width="12.109375" customWidth="1"/>
    <col min="22" max="22" width="14.21875" customWidth="1"/>
    <col min="23" max="23" width="12.109375" customWidth="1"/>
    <col min="24" max="24" width="9.33203125" customWidth="1"/>
    <col min="25" max="28" width="12.109375" customWidth="1"/>
    <col min="29" max="29" width="12.88671875" customWidth="1"/>
    <col min="30" max="30" width="12.109375" customWidth="1"/>
    <col min="31" max="31" width="9.33203125" customWidth="1"/>
    <col min="32" max="35" width="12.33203125" customWidth="1"/>
    <col min="36" max="36" width="13.88671875" customWidth="1"/>
    <col min="37" max="37" width="12.33203125" customWidth="1"/>
    <col min="38" max="38" width="15.21875" customWidth="1"/>
  </cols>
  <sheetData>
    <row r="1" spans="1:42" ht="15.6" x14ac:dyDescent="0.3">
      <c r="Q1" s="1" t="s">
        <v>170</v>
      </c>
    </row>
    <row r="2" spans="1:42" x14ac:dyDescent="0.3">
      <c r="A2" s="315" t="s">
        <v>0</v>
      </c>
      <c r="B2" s="315"/>
      <c r="C2" s="315"/>
      <c r="D2" s="315"/>
      <c r="E2" s="315"/>
      <c r="F2" s="315"/>
      <c r="G2" s="315"/>
      <c r="H2" s="315"/>
      <c r="I2" s="315"/>
      <c r="J2" s="315"/>
      <c r="K2" s="315"/>
      <c r="L2" s="315"/>
      <c r="M2" s="315"/>
      <c r="N2" s="315"/>
      <c r="O2" s="315"/>
      <c r="P2" s="315"/>
      <c r="Q2" s="315"/>
      <c r="R2" s="315"/>
      <c r="S2" s="315"/>
      <c r="T2" s="315"/>
      <c r="U2" s="315"/>
      <c r="V2" s="3"/>
      <c r="W2" s="3"/>
      <c r="X2" s="3"/>
      <c r="Y2" s="3"/>
      <c r="Z2" s="3"/>
      <c r="AA2" s="3"/>
      <c r="AB2" s="3"/>
      <c r="AC2" s="3"/>
      <c r="AD2" s="3"/>
      <c r="AE2" s="3"/>
      <c r="AF2" s="3"/>
      <c r="AG2" s="3"/>
      <c r="AH2" s="3"/>
      <c r="AI2" s="3"/>
      <c r="AJ2" s="3"/>
      <c r="AK2" s="3"/>
      <c r="AL2" s="3"/>
    </row>
    <row r="3" spans="1:42" ht="15" thickBot="1" x14ac:dyDescent="0.35">
      <c r="A3" s="2"/>
      <c r="B3" s="2"/>
      <c r="C3" s="2"/>
      <c r="D3" s="2"/>
      <c r="E3" s="2"/>
      <c r="F3" s="2"/>
      <c r="G3" s="2"/>
      <c r="H3" s="2"/>
      <c r="I3" s="2"/>
      <c r="J3" s="2"/>
      <c r="K3" s="2"/>
      <c r="L3" s="2"/>
      <c r="M3" s="2"/>
      <c r="N3" s="2"/>
      <c r="O3" s="2"/>
      <c r="P3" s="2"/>
      <c r="Q3" s="2"/>
      <c r="R3" s="2"/>
      <c r="S3" s="2"/>
      <c r="T3" s="2"/>
      <c r="U3" s="2"/>
      <c r="V3" s="3"/>
      <c r="W3" s="3"/>
      <c r="X3" s="3"/>
      <c r="Y3" s="3"/>
      <c r="Z3" s="3"/>
      <c r="AA3" s="3"/>
      <c r="AB3" s="3"/>
      <c r="AC3" s="3"/>
      <c r="AD3" s="3"/>
      <c r="AE3" s="3"/>
      <c r="AF3" s="3"/>
      <c r="AG3" s="3"/>
      <c r="AH3" s="3"/>
      <c r="AI3" s="3"/>
      <c r="AJ3" s="3"/>
      <c r="AK3" s="3"/>
      <c r="AL3" s="3"/>
    </row>
    <row r="4" spans="1:42" ht="30.75" hidden="1" customHeight="1" thickBot="1" x14ac:dyDescent="0.35">
      <c r="A4" s="3"/>
      <c r="B4" s="3"/>
      <c r="C4" s="3"/>
      <c r="D4" s="4" t="e">
        <f>D7-D41</f>
        <v>#VALUE!</v>
      </c>
      <c r="E4" s="4" t="e">
        <f>E7-E41</f>
        <v>#VALUE!</v>
      </c>
      <c r="F4" s="4" t="e">
        <f>F7-F41</f>
        <v>#VALUE!</v>
      </c>
      <c r="G4" s="4" t="e">
        <f>G7-G41</f>
        <v>#VALUE!</v>
      </c>
      <c r="H4" s="4" t="e">
        <f>H7-H41</f>
        <v>#VALUE!</v>
      </c>
      <c r="I4" s="4"/>
      <c r="J4" s="4">
        <f t="shared" ref="J4:O4" si="0">J7-J41</f>
        <v>0</v>
      </c>
      <c r="K4" s="4" t="e">
        <f t="shared" si="0"/>
        <v>#VALUE!</v>
      </c>
      <c r="L4" s="4" t="e">
        <f t="shared" si="0"/>
        <v>#VALUE!</v>
      </c>
      <c r="M4" s="4" t="e">
        <f t="shared" si="0"/>
        <v>#VALUE!</v>
      </c>
      <c r="N4" s="4" t="e">
        <f t="shared" si="0"/>
        <v>#VALUE!</v>
      </c>
      <c r="O4" s="4" t="e">
        <f t="shared" si="0"/>
        <v>#VALUE!</v>
      </c>
      <c r="P4" s="4"/>
      <c r="Q4" s="4">
        <f t="shared" ref="Q4:V4" si="1">Q7-Q41</f>
        <v>0</v>
      </c>
      <c r="R4" s="4" t="e">
        <f t="shared" si="1"/>
        <v>#VALUE!</v>
      </c>
      <c r="S4" s="4" t="e">
        <f t="shared" si="1"/>
        <v>#VALUE!</v>
      </c>
      <c r="T4" s="4" t="e">
        <f t="shared" si="1"/>
        <v>#VALUE!</v>
      </c>
      <c r="U4" s="4" t="e">
        <f t="shared" si="1"/>
        <v>#VALUE!</v>
      </c>
      <c r="V4" s="4" t="e">
        <f t="shared" si="1"/>
        <v>#VALUE!</v>
      </c>
      <c r="W4" s="4"/>
      <c r="X4" s="4">
        <f t="shared" ref="X4:AC4" si="2">X7-X41</f>
        <v>0</v>
      </c>
      <c r="Y4" s="4" t="e">
        <f t="shared" si="2"/>
        <v>#VALUE!</v>
      </c>
      <c r="Z4" s="4" t="e">
        <f t="shared" si="2"/>
        <v>#VALUE!</v>
      </c>
      <c r="AA4" s="4" t="e">
        <f t="shared" si="2"/>
        <v>#VALUE!</v>
      </c>
      <c r="AB4" s="4" t="e">
        <f t="shared" si="2"/>
        <v>#VALUE!</v>
      </c>
      <c r="AC4" s="4" t="e">
        <f t="shared" si="2"/>
        <v>#VALUE!</v>
      </c>
      <c r="AD4" s="4"/>
      <c r="AE4" s="4">
        <f t="shared" ref="AE4:AJ4" si="3">AE7-AE41</f>
        <v>0</v>
      </c>
      <c r="AF4" s="4" t="e">
        <f t="shared" si="3"/>
        <v>#VALUE!</v>
      </c>
      <c r="AG4" s="4" t="e">
        <f t="shared" si="3"/>
        <v>#VALUE!</v>
      </c>
      <c r="AH4" s="4" t="e">
        <f t="shared" si="3"/>
        <v>#VALUE!</v>
      </c>
      <c r="AI4" s="4" t="e">
        <f t="shared" si="3"/>
        <v>#VALUE!</v>
      </c>
      <c r="AJ4" s="4" t="e">
        <f t="shared" si="3"/>
        <v>#VALUE!</v>
      </c>
      <c r="AK4" s="4"/>
      <c r="AL4" s="5" t="e">
        <f>AL7-AL41</f>
        <v>#VALUE!</v>
      </c>
    </row>
    <row r="5" spans="1:42" ht="29.25" customHeight="1" thickBot="1" x14ac:dyDescent="0.35">
      <c r="A5" s="306" t="s">
        <v>1</v>
      </c>
      <c r="B5" s="6" t="s">
        <v>2</v>
      </c>
      <c r="C5" s="308" t="s">
        <v>3</v>
      </c>
      <c r="D5" s="310" t="s">
        <v>4</v>
      </c>
      <c r="E5" s="311"/>
      <c r="F5" s="311"/>
      <c r="G5" s="311"/>
      <c r="H5" s="311"/>
      <c r="I5" s="311"/>
      <c r="J5" s="308" t="s">
        <v>5</v>
      </c>
      <c r="K5" s="312" t="s">
        <v>6</v>
      </c>
      <c r="L5" s="313"/>
      <c r="M5" s="313"/>
      <c r="N5" s="313"/>
      <c r="O5" s="313"/>
      <c r="P5" s="314"/>
      <c r="Q5" s="308" t="s">
        <v>7</v>
      </c>
      <c r="R5" s="312" t="s">
        <v>8</v>
      </c>
      <c r="S5" s="313"/>
      <c r="T5" s="313"/>
      <c r="U5" s="313"/>
      <c r="V5" s="313"/>
      <c r="W5" s="314"/>
      <c r="X5" s="308" t="s">
        <v>9</v>
      </c>
      <c r="Y5" s="313" t="s">
        <v>10</v>
      </c>
      <c r="Z5" s="313"/>
      <c r="AA5" s="313"/>
      <c r="AB5" s="313"/>
      <c r="AC5" s="313"/>
      <c r="AD5" s="314"/>
      <c r="AE5" s="308" t="s">
        <v>11</v>
      </c>
      <c r="AF5" s="312" t="s">
        <v>12</v>
      </c>
      <c r="AG5" s="313"/>
      <c r="AH5" s="313"/>
      <c r="AI5" s="313"/>
      <c r="AJ5" s="313"/>
      <c r="AK5" s="314"/>
      <c r="AL5" s="302" t="s">
        <v>13</v>
      </c>
    </row>
    <row r="6" spans="1:42" ht="31.2" thickBot="1" x14ac:dyDescent="0.35">
      <c r="A6" s="307"/>
      <c r="B6" s="7" t="s">
        <v>14</v>
      </c>
      <c r="C6" s="309"/>
      <c r="D6" s="8" t="s">
        <v>15</v>
      </c>
      <c r="E6" s="9" t="s">
        <v>16</v>
      </c>
      <c r="F6" s="9" t="s">
        <v>17</v>
      </c>
      <c r="G6" s="9" t="s">
        <v>18</v>
      </c>
      <c r="H6" s="9" t="s">
        <v>19</v>
      </c>
      <c r="I6" s="10" t="s">
        <v>20</v>
      </c>
      <c r="J6" s="309"/>
      <c r="K6" s="11" t="s">
        <v>15</v>
      </c>
      <c r="L6" s="12" t="s">
        <v>16</v>
      </c>
      <c r="M6" s="12" t="s">
        <v>17</v>
      </c>
      <c r="N6" s="12" t="s">
        <v>18</v>
      </c>
      <c r="O6" s="12" t="s">
        <v>19</v>
      </c>
      <c r="P6" s="13" t="s">
        <v>20</v>
      </c>
      <c r="Q6" s="309"/>
      <c r="R6" s="14" t="s">
        <v>15</v>
      </c>
      <c r="S6" s="9" t="s">
        <v>16</v>
      </c>
      <c r="T6" s="9" t="s">
        <v>17</v>
      </c>
      <c r="U6" s="9" t="s">
        <v>18</v>
      </c>
      <c r="V6" s="9" t="s">
        <v>19</v>
      </c>
      <c r="W6" s="15" t="s">
        <v>20</v>
      </c>
      <c r="X6" s="309"/>
      <c r="Y6" s="11" t="s">
        <v>15</v>
      </c>
      <c r="Z6" s="12" t="s">
        <v>16</v>
      </c>
      <c r="AA6" s="12" t="s">
        <v>17</v>
      </c>
      <c r="AB6" s="12" t="s">
        <v>18</v>
      </c>
      <c r="AC6" s="12" t="s">
        <v>19</v>
      </c>
      <c r="AD6" s="13" t="s">
        <v>20</v>
      </c>
      <c r="AE6" s="309"/>
      <c r="AF6" s="8" t="s">
        <v>15</v>
      </c>
      <c r="AG6" s="9" t="s">
        <v>16</v>
      </c>
      <c r="AH6" s="9" t="s">
        <v>17</v>
      </c>
      <c r="AI6" s="9" t="s">
        <v>18</v>
      </c>
      <c r="AJ6" s="9" t="s">
        <v>19</v>
      </c>
      <c r="AK6" s="10" t="s">
        <v>20</v>
      </c>
      <c r="AL6" s="303"/>
      <c r="AN6" s="16"/>
    </row>
    <row r="7" spans="1:42" ht="15.75" customHeight="1" x14ac:dyDescent="0.3">
      <c r="A7" s="17" t="s">
        <v>21</v>
      </c>
      <c r="B7" s="18" t="s">
        <v>22</v>
      </c>
      <c r="C7" s="19">
        <v>1585.19</v>
      </c>
      <c r="D7" s="125" t="s">
        <v>269</v>
      </c>
      <c r="E7" s="126" t="s">
        <v>270</v>
      </c>
      <c r="F7" s="126" t="s">
        <v>271</v>
      </c>
      <c r="G7" s="126" t="s">
        <v>272</v>
      </c>
      <c r="H7" s="127" t="s">
        <v>216</v>
      </c>
      <c r="I7" s="128">
        <v>0</v>
      </c>
      <c r="J7" s="129"/>
      <c r="K7" s="125" t="s">
        <v>273</v>
      </c>
      <c r="L7" s="126" t="s">
        <v>252</v>
      </c>
      <c r="M7" s="126" t="s">
        <v>274</v>
      </c>
      <c r="N7" s="126" t="s">
        <v>275</v>
      </c>
      <c r="O7" s="126" t="s">
        <v>276</v>
      </c>
      <c r="P7" s="128">
        <v>0</v>
      </c>
      <c r="Q7" s="129">
        <v>0</v>
      </c>
      <c r="R7" s="166" t="s">
        <v>277</v>
      </c>
      <c r="S7" s="126" t="s">
        <v>278</v>
      </c>
      <c r="T7" s="126" t="s">
        <v>279</v>
      </c>
      <c r="U7" s="126" t="s">
        <v>258</v>
      </c>
      <c r="V7" s="126" t="s">
        <v>280</v>
      </c>
      <c r="W7" s="165">
        <v>0</v>
      </c>
      <c r="X7" s="129"/>
      <c r="Y7" s="125" t="s">
        <v>261</v>
      </c>
      <c r="Z7" s="126" t="s">
        <v>261</v>
      </c>
      <c r="AA7" s="126" t="s">
        <v>261</v>
      </c>
      <c r="AB7" s="126" t="s">
        <v>262</v>
      </c>
      <c r="AC7" s="126" t="s">
        <v>281</v>
      </c>
      <c r="AD7" s="128">
        <v>0</v>
      </c>
      <c r="AE7" s="129"/>
      <c r="AF7" s="166" t="s">
        <v>264</v>
      </c>
      <c r="AG7" s="126" t="s">
        <v>264</v>
      </c>
      <c r="AH7" s="126" t="s">
        <v>265</v>
      </c>
      <c r="AI7" s="126" t="s">
        <v>266</v>
      </c>
      <c r="AJ7" s="167" t="s">
        <v>267</v>
      </c>
      <c r="AK7" s="129">
        <v>0</v>
      </c>
      <c r="AL7" s="129" t="s">
        <v>282</v>
      </c>
      <c r="AN7" s="16"/>
      <c r="AP7" s="16"/>
    </row>
    <row r="8" spans="1:42" ht="15.75" customHeight="1" x14ac:dyDescent="0.3">
      <c r="A8" s="24" t="s">
        <v>23</v>
      </c>
      <c r="B8" s="25" t="s">
        <v>24</v>
      </c>
      <c r="C8" s="26"/>
      <c r="D8" s="130" t="s">
        <v>246</v>
      </c>
      <c r="E8" s="130" t="s">
        <v>247</v>
      </c>
      <c r="F8" s="130" t="s">
        <v>248</v>
      </c>
      <c r="G8" s="130" t="s">
        <v>249</v>
      </c>
      <c r="H8" s="127" t="s">
        <v>250</v>
      </c>
      <c r="I8" s="131"/>
      <c r="J8" s="132"/>
      <c r="K8" s="130" t="s">
        <v>251</v>
      </c>
      <c r="L8" s="130" t="s">
        <v>252</v>
      </c>
      <c r="M8" s="130" t="s">
        <v>252</v>
      </c>
      <c r="N8" s="130" t="s">
        <v>253</v>
      </c>
      <c r="O8" s="127" t="s">
        <v>254</v>
      </c>
      <c r="P8" s="131"/>
      <c r="Q8" s="132"/>
      <c r="R8" s="133" t="s">
        <v>255</v>
      </c>
      <c r="S8" s="134" t="s">
        <v>256</v>
      </c>
      <c r="T8" s="135" t="s">
        <v>257</v>
      </c>
      <c r="U8" s="136" t="s">
        <v>258</v>
      </c>
      <c r="V8" s="127" t="s">
        <v>259</v>
      </c>
      <c r="W8" s="137"/>
      <c r="X8" s="132"/>
      <c r="Y8" s="130" t="s">
        <v>260</v>
      </c>
      <c r="Z8" s="130" t="s">
        <v>261</v>
      </c>
      <c r="AA8" s="130" t="s">
        <v>260</v>
      </c>
      <c r="AB8" s="127" t="s">
        <v>262</v>
      </c>
      <c r="AC8" s="127" t="s">
        <v>263</v>
      </c>
      <c r="AD8" s="131"/>
      <c r="AE8" s="132"/>
      <c r="AF8" s="130" t="s">
        <v>264</v>
      </c>
      <c r="AG8" s="127" t="s">
        <v>264</v>
      </c>
      <c r="AH8" s="127" t="s">
        <v>265</v>
      </c>
      <c r="AI8" s="127" t="s">
        <v>266</v>
      </c>
      <c r="AJ8" s="127" t="s">
        <v>267</v>
      </c>
      <c r="AK8" s="131"/>
      <c r="AL8" s="132" t="s">
        <v>268</v>
      </c>
      <c r="AN8" s="16"/>
      <c r="AP8" s="16"/>
    </row>
    <row r="9" spans="1:42" ht="15.75" customHeight="1" x14ac:dyDescent="0.3">
      <c r="A9" s="24" t="s">
        <v>25</v>
      </c>
      <c r="B9" s="25" t="s">
        <v>26</v>
      </c>
      <c r="C9" s="26">
        <v>461.92</v>
      </c>
      <c r="D9" s="27">
        <v>616.26900000000001</v>
      </c>
      <c r="E9" s="22">
        <v>406.87</v>
      </c>
      <c r="F9" s="22" t="s">
        <v>243</v>
      </c>
      <c r="G9" s="22">
        <v>0</v>
      </c>
      <c r="H9" s="22" t="s">
        <v>244</v>
      </c>
      <c r="I9" s="22">
        <v>0</v>
      </c>
      <c r="J9" s="26">
        <v>0</v>
      </c>
      <c r="K9" s="27">
        <v>17.64</v>
      </c>
      <c r="L9" s="22">
        <v>0</v>
      </c>
      <c r="M9" s="22">
        <v>14.28</v>
      </c>
      <c r="N9" s="22">
        <v>287.8</v>
      </c>
      <c r="O9" s="22">
        <v>319.72000000000003</v>
      </c>
      <c r="P9" s="28">
        <v>0</v>
      </c>
      <c r="Q9" s="26">
        <v>0</v>
      </c>
      <c r="R9" s="34">
        <v>0</v>
      </c>
      <c r="S9" s="22">
        <v>0</v>
      </c>
      <c r="T9" s="22">
        <v>292.95</v>
      </c>
      <c r="U9" s="22">
        <v>0</v>
      </c>
      <c r="V9" s="22">
        <v>292.95</v>
      </c>
      <c r="W9" s="33">
        <v>0</v>
      </c>
      <c r="X9" s="26">
        <v>0</v>
      </c>
      <c r="Y9" s="27">
        <v>0</v>
      </c>
      <c r="Z9" s="22">
        <v>0</v>
      </c>
      <c r="AA9" s="22">
        <v>0</v>
      </c>
      <c r="AB9" s="22">
        <v>0</v>
      </c>
      <c r="AC9" s="22">
        <v>0</v>
      </c>
      <c r="AD9" s="28">
        <v>0</v>
      </c>
      <c r="AE9" s="26">
        <v>0</v>
      </c>
      <c r="AF9" s="27">
        <v>0</v>
      </c>
      <c r="AG9" s="22">
        <v>0</v>
      </c>
      <c r="AH9" s="22">
        <v>0</v>
      </c>
      <c r="AI9" s="22">
        <v>0</v>
      </c>
      <c r="AJ9" s="22">
        <v>0</v>
      </c>
      <c r="AK9" s="28">
        <v>0</v>
      </c>
      <c r="AL9" s="26" t="s">
        <v>245</v>
      </c>
      <c r="AN9" s="16"/>
    </row>
    <row r="10" spans="1:42" ht="33.75" customHeight="1" x14ac:dyDescent="0.3">
      <c r="A10" s="35" t="s">
        <v>27</v>
      </c>
      <c r="B10" s="36" t="s">
        <v>28</v>
      </c>
      <c r="C10" s="37">
        <v>402.46000000000004</v>
      </c>
      <c r="D10" s="38">
        <v>97.82</v>
      </c>
      <c r="E10" s="22"/>
      <c r="F10" s="22"/>
      <c r="G10" s="22"/>
      <c r="H10" s="39">
        <f>SUM(D10:G10)</f>
        <v>97.82</v>
      </c>
      <c r="I10" s="40"/>
      <c r="J10" s="37"/>
      <c r="K10" s="27"/>
      <c r="L10" s="22"/>
      <c r="M10" s="22"/>
      <c r="N10" s="22"/>
      <c r="O10" s="39">
        <f>SUM(K10:N10)</f>
        <v>0</v>
      </c>
      <c r="P10" s="28"/>
      <c r="Q10" s="37"/>
      <c r="R10" s="34"/>
      <c r="S10" s="22"/>
      <c r="T10" s="22"/>
      <c r="U10" s="22"/>
      <c r="V10" s="39">
        <f>SUM(R10:U10)</f>
        <v>0</v>
      </c>
      <c r="W10" s="33"/>
      <c r="X10" s="37"/>
      <c r="Y10" s="27"/>
      <c r="Z10" s="22"/>
      <c r="AA10" s="22"/>
      <c r="AB10" s="22"/>
      <c r="AC10" s="39">
        <f>SUM(Y10:AB10)</f>
        <v>0</v>
      </c>
      <c r="AD10" s="28"/>
      <c r="AE10" s="37"/>
      <c r="AF10" s="27"/>
      <c r="AG10" s="22"/>
      <c r="AH10" s="22"/>
      <c r="AI10" s="22"/>
      <c r="AJ10" s="39">
        <f>SUM(AF10:AI10)</f>
        <v>0</v>
      </c>
      <c r="AK10" s="28"/>
      <c r="AL10" s="37">
        <f t="shared" ref="AL10:AL40" si="4">H10+O10+V10+AC10+AJ10</f>
        <v>97.82</v>
      </c>
    </row>
    <row r="11" spans="1:42" ht="33.75" customHeight="1" x14ac:dyDescent="0.3">
      <c r="A11" s="35" t="s">
        <v>29</v>
      </c>
      <c r="B11" s="36" t="s">
        <v>30</v>
      </c>
      <c r="C11" s="37"/>
      <c r="D11" s="38">
        <v>414.9</v>
      </c>
      <c r="E11" s="39">
        <v>369.07</v>
      </c>
      <c r="F11" s="39">
        <v>369.07</v>
      </c>
      <c r="G11" s="22"/>
      <c r="H11" s="39">
        <f t="shared" ref="H11:H28" si="5">SUM(D11:G11)</f>
        <v>1153.04</v>
      </c>
      <c r="I11" s="40"/>
      <c r="J11" s="37"/>
      <c r="K11" s="27"/>
      <c r="L11" s="22"/>
      <c r="M11" s="22"/>
      <c r="N11" s="22"/>
      <c r="O11" s="39">
        <f t="shared" ref="O11:O31" si="6">SUM(K11:N11)</f>
        <v>0</v>
      </c>
      <c r="P11" s="28"/>
      <c r="Q11" s="37"/>
      <c r="R11" s="34"/>
      <c r="S11" s="22"/>
      <c r="T11" s="22"/>
      <c r="U11" s="22"/>
      <c r="V11" s="39">
        <f t="shared" ref="V11:V21" si="7">SUM(R11:U11)</f>
        <v>0</v>
      </c>
      <c r="W11" s="33"/>
      <c r="X11" s="37"/>
      <c r="Y11" s="27"/>
      <c r="Z11" s="22"/>
      <c r="AA11" s="22"/>
      <c r="AB11" s="22"/>
      <c r="AC11" s="39">
        <f t="shared" ref="AC11:AC23" si="8">SUM(Y11:AB11)</f>
        <v>0</v>
      </c>
      <c r="AD11" s="28"/>
      <c r="AE11" s="37"/>
      <c r="AF11" s="27"/>
      <c r="AG11" s="22"/>
      <c r="AH11" s="22"/>
      <c r="AI11" s="22"/>
      <c r="AJ11" s="39">
        <f t="shared" ref="AJ11:AJ21" si="9">SUM(AF11:AI11)</f>
        <v>0</v>
      </c>
      <c r="AK11" s="28"/>
      <c r="AL11" s="37">
        <f t="shared" si="4"/>
        <v>1153.04</v>
      </c>
    </row>
    <row r="12" spans="1:42" ht="15.75" customHeight="1" x14ac:dyDescent="0.3">
      <c r="A12" s="138" t="s">
        <v>31</v>
      </c>
      <c r="B12" s="139" t="s">
        <v>32</v>
      </c>
      <c r="C12" s="140"/>
      <c r="D12" s="141"/>
      <c r="E12" s="142"/>
      <c r="F12" s="142">
        <v>61.5</v>
      </c>
      <c r="G12" s="143"/>
      <c r="H12" s="142">
        <f t="shared" si="5"/>
        <v>61.5</v>
      </c>
      <c r="I12" s="144"/>
      <c r="J12" s="145"/>
      <c r="K12" s="141"/>
      <c r="L12" s="143"/>
      <c r="M12" s="143"/>
      <c r="N12" s="143"/>
      <c r="O12" s="142">
        <f t="shared" si="6"/>
        <v>0</v>
      </c>
      <c r="P12" s="146"/>
      <c r="Q12" s="145"/>
      <c r="R12" s="147"/>
      <c r="S12" s="143"/>
      <c r="T12" s="143"/>
      <c r="U12" s="143"/>
      <c r="V12" s="142">
        <f t="shared" si="7"/>
        <v>0</v>
      </c>
      <c r="W12" s="148"/>
      <c r="X12" s="145"/>
      <c r="Y12" s="141"/>
      <c r="Z12" s="143"/>
      <c r="AA12" s="143"/>
      <c r="AB12" s="143"/>
      <c r="AC12" s="142">
        <f t="shared" si="8"/>
        <v>0</v>
      </c>
      <c r="AD12" s="146"/>
      <c r="AE12" s="145"/>
      <c r="AF12" s="27"/>
      <c r="AG12" s="22"/>
      <c r="AH12" s="22"/>
      <c r="AI12" s="22"/>
      <c r="AJ12" s="39">
        <f t="shared" si="9"/>
        <v>0</v>
      </c>
      <c r="AK12" s="28"/>
      <c r="AL12" s="145">
        <f t="shared" si="4"/>
        <v>61.5</v>
      </c>
    </row>
    <row r="13" spans="1:42" ht="34.200000000000003" customHeight="1" x14ac:dyDescent="0.3">
      <c r="A13" s="35" t="s">
        <v>33</v>
      </c>
      <c r="B13" s="41" t="s">
        <v>34</v>
      </c>
      <c r="C13" s="26"/>
      <c r="D13" s="42">
        <v>77.088999999999999</v>
      </c>
      <c r="E13" s="42"/>
      <c r="F13" s="27"/>
      <c r="G13" s="27"/>
      <c r="H13" s="39">
        <f t="shared" si="5"/>
        <v>77.088999999999999</v>
      </c>
      <c r="I13" s="40"/>
      <c r="J13" s="37"/>
      <c r="K13" s="27"/>
      <c r="L13" s="22"/>
      <c r="M13" s="22"/>
      <c r="N13" s="22"/>
      <c r="O13" s="39">
        <f t="shared" si="6"/>
        <v>0</v>
      </c>
      <c r="P13" s="28"/>
      <c r="Q13" s="37"/>
      <c r="R13" s="34"/>
      <c r="S13" s="22"/>
      <c r="T13" s="22"/>
      <c r="U13" s="22"/>
      <c r="V13" s="39">
        <f t="shared" si="7"/>
        <v>0</v>
      </c>
      <c r="W13" s="33"/>
      <c r="X13" s="37"/>
      <c r="Y13" s="27"/>
      <c r="Z13" s="22"/>
      <c r="AA13" s="22"/>
      <c r="AB13" s="22"/>
      <c r="AC13" s="39">
        <f t="shared" si="8"/>
        <v>0</v>
      </c>
      <c r="AD13" s="28"/>
      <c r="AE13" s="37"/>
      <c r="AF13" s="27"/>
      <c r="AG13" s="22"/>
      <c r="AH13" s="22"/>
      <c r="AI13" s="22"/>
      <c r="AJ13" s="39">
        <f t="shared" si="9"/>
        <v>0</v>
      </c>
      <c r="AK13" s="28"/>
      <c r="AL13" s="37">
        <f t="shared" si="4"/>
        <v>77.088999999999999</v>
      </c>
    </row>
    <row r="14" spans="1:42" ht="45.75" customHeight="1" x14ac:dyDescent="0.3">
      <c r="A14" s="35" t="s">
        <v>35</v>
      </c>
      <c r="B14" s="43" t="s">
        <v>36</v>
      </c>
      <c r="C14" s="26"/>
      <c r="D14" s="42">
        <v>26.46</v>
      </c>
      <c r="E14" s="42"/>
      <c r="F14" s="27"/>
      <c r="G14" s="27"/>
      <c r="H14" s="39">
        <f t="shared" si="5"/>
        <v>26.46</v>
      </c>
      <c r="I14" s="40"/>
      <c r="J14" s="37"/>
      <c r="K14" s="42">
        <v>17.64</v>
      </c>
      <c r="L14" s="22"/>
      <c r="M14" s="22"/>
      <c r="N14" s="22"/>
      <c r="O14" s="39">
        <f t="shared" si="6"/>
        <v>17.64</v>
      </c>
      <c r="P14" s="28"/>
      <c r="Q14" s="37"/>
      <c r="R14" s="34"/>
      <c r="S14" s="22"/>
      <c r="T14" s="22"/>
      <c r="U14" s="22"/>
      <c r="V14" s="39">
        <f t="shared" si="7"/>
        <v>0</v>
      </c>
      <c r="W14" s="33"/>
      <c r="X14" s="37"/>
      <c r="Y14" s="27"/>
      <c r="Z14" s="22"/>
      <c r="AA14" s="22"/>
      <c r="AB14" s="22"/>
      <c r="AC14" s="39">
        <f t="shared" si="8"/>
        <v>0</v>
      </c>
      <c r="AD14" s="28"/>
      <c r="AE14" s="37"/>
      <c r="AF14" s="27"/>
      <c r="AG14" s="22"/>
      <c r="AH14" s="22"/>
      <c r="AI14" s="22"/>
      <c r="AJ14" s="39">
        <f t="shared" si="9"/>
        <v>0</v>
      </c>
      <c r="AK14" s="28"/>
      <c r="AL14" s="37">
        <f t="shared" si="4"/>
        <v>44.1</v>
      </c>
    </row>
    <row r="15" spans="1:42" ht="48.75" customHeight="1" x14ac:dyDescent="0.3">
      <c r="A15" s="35" t="s">
        <v>37</v>
      </c>
      <c r="B15" s="36" t="s">
        <v>38</v>
      </c>
      <c r="C15" s="26"/>
      <c r="D15" s="27"/>
      <c r="E15" s="42"/>
      <c r="F15" s="42">
        <v>21.42</v>
      </c>
      <c r="G15" s="42"/>
      <c r="H15" s="39">
        <f t="shared" si="5"/>
        <v>21.42</v>
      </c>
      <c r="I15" s="40"/>
      <c r="J15" s="37"/>
      <c r="K15" s="42"/>
      <c r="L15" s="39"/>
      <c r="M15" s="39">
        <v>14.28</v>
      </c>
      <c r="N15" s="22"/>
      <c r="O15" s="39">
        <f t="shared" si="6"/>
        <v>14.28</v>
      </c>
      <c r="P15" s="28"/>
      <c r="Q15" s="37"/>
      <c r="R15" s="34"/>
      <c r="S15" s="22"/>
      <c r="T15" s="22"/>
      <c r="U15" s="22"/>
      <c r="V15" s="39">
        <f t="shared" si="7"/>
        <v>0</v>
      </c>
      <c r="W15" s="33"/>
      <c r="X15" s="37"/>
      <c r="Y15" s="27"/>
      <c r="Z15" s="22"/>
      <c r="AA15" s="22"/>
      <c r="AB15" s="22"/>
      <c r="AC15" s="39">
        <f t="shared" si="8"/>
        <v>0</v>
      </c>
      <c r="AD15" s="28"/>
      <c r="AE15" s="37"/>
      <c r="AF15" s="27"/>
      <c r="AG15" s="22"/>
      <c r="AH15" s="22"/>
      <c r="AI15" s="22"/>
      <c r="AJ15" s="39">
        <f t="shared" si="9"/>
        <v>0</v>
      </c>
      <c r="AK15" s="28"/>
      <c r="AL15" s="37">
        <f t="shared" si="4"/>
        <v>35.700000000000003</v>
      </c>
    </row>
    <row r="16" spans="1:42" ht="25.5" customHeight="1" x14ac:dyDescent="0.3">
      <c r="A16" s="35" t="s">
        <v>39</v>
      </c>
      <c r="B16" s="44" t="s">
        <v>40</v>
      </c>
      <c r="C16" s="37">
        <v>59.46</v>
      </c>
      <c r="D16" s="27"/>
      <c r="E16" s="42">
        <v>37.799999999999997</v>
      </c>
      <c r="F16" s="42"/>
      <c r="G16" s="42"/>
      <c r="H16" s="39">
        <f t="shared" si="5"/>
        <v>37.799999999999997</v>
      </c>
      <c r="I16" s="40"/>
      <c r="J16" s="37"/>
      <c r="K16" s="42"/>
      <c r="L16" s="39"/>
      <c r="M16" s="39"/>
      <c r="N16" s="22"/>
      <c r="O16" s="39">
        <f t="shared" si="6"/>
        <v>0</v>
      </c>
      <c r="P16" s="28"/>
      <c r="Q16" s="37"/>
      <c r="R16" s="34"/>
      <c r="S16" s="22"/>
      <c r="T16" s="22"/>
      <c r="U16" s="22"/>
      <c r="V16" s="39">
        <f t="shared" si="7"/>
        <v>0</v>
      </c>
      <c r="W16" s="33"/>
      <c r="X16" s="37"/>
      <c r="Y16" s="27"/>
      <c r="Z16" s="22"/>
      <c r="AA16" s="22"/>
      <c r="AB16" s="22"/>
      <c r="AC16" s="39">
        <f t="shared" si="8"/>
        <v>0</v>
      </c>
      <c r="AD16" s="28"/>
      <c r="AE16" s="37"/>
      <c r="AF16" s="27"/>
      <c r="AG16" s="22"/>
      <c r="AH16" s="22"/>
      <c r="AI16" s="22"/>
      <c r="AJ16" s="39">
        <f t="shared" si="9"/>
        <v>0</v>
      </c>
      <c r="AK16" s="28"/>
      <c r="AL16" s="37">
        <f t="shared" si="4"/>
        <v>37.799999999999997</v>
      </c>
    </row>
    <row r="17" spans="1:38" ht="25.5" customHeight="1" x14ac:dyDescent="0.3">
      <c r="A17" s="35" t="s">
        <v>41</v>
      </c>
      <c r="B17" s="45" t="s">
        <v>42</v>
      </c>
      <c r="C17" s="37"/>
      <c r="D17" s="27"/>
      <c r="E17" s="42"/>
      <c r="F17" s="42"/>
      <c r="G17" s="42"/>
      <c r="H17" s="39">
        <f>SUM(D17:G17)</f>
        <v>0</v>
      </c>
      <c r="I17" s="40"/>
      <c r="J17" s="37"/>
      <c r="K17" s="42"/>
      <c r="L17" s="39"/>
      <c r="M17" s="39"/>
      <c r="N17" s="39">
        <v>145</v>
      </c>
      <c r="O17" s="39">
        <f>SUM(K17:N17)</f>
        <v>145</v>
      </c>
      <c r="P17" s="28"/>
      <c r="Q17" s="37"/>
      <c r="R17" s="34"/>
      <c r="S17" s="22"/>
      <c r="T17" s="22"/>
      <c r="U17" s="22"/>
      <c r="V17" s="39">
        <f t="shared" si="7"/>
        <v>0</v>
      </c>
      <c r="W17" s="33"/>
      <c r="X17" s="37"/>
      <c r="Y17" s="27"/>
      <c r="Z17" s="22"/>
      <c r="AA17" s="22"/>
      <c r="AB17" s="22"/>
      <c r="AC17" s="39">
        <f t="shared" si="8"/>
        <v>0</v>
      </c>
      <c r="AD17" s="28"/>
      <c r="AE17" s="37"/>
      <c r="AF17" s="27"/>
      <c r="AG17" s="22"/>
      <c r="AH17" s="22"/>
      <c r="AI17" s="22"/>
      <c r="AJ17" s="39">
        <f t="shared" si="9"/>
        <v>0</v>
      </c>
      <c r="AK17" s="28"/>
      <c r="AL17" s="37">
        <f t="shared" si="4"/>
        <v>145</v>
      </c>
    </row>
    <row r="18" spans="1:38" ht="25.5" customHeight="1" x14ac:dyDescent="0.3">
      <c r="A18" s="35" t="s">
        <v>43</v>
      </c>
      <c r="B18" s="45" t="s">
        <v>44</v>
      </c>
      <c r="C18" s="37"/>
      <c r="D18" s="27"/>
      <c r="E18" s="42"/>
      <c r="F18" s="42"/>
      <c r="G18" s="42"/>
      <c r="H18" s="39">
        <f>SUM(D18:G18)</f>
        <v>0</v>
      </c>
      <c r="I18" s="40"/>
      <c r="J18" s="37"/>
      <c r="K18" s="42"/>
      <c r="L18" s="39"/>
      <c r="M18" s="39"/>
      <c r="N18" s="39">
        <v>142.80000000000001</v>
      </c>
      <c r="O18" s="39">
        <f>SUM(K18:N18)</f>
        <v>142.80000000000001</v>
      </c>
      <c r="P18" s="28"/>
      <c r="Q18" s="37"/>
      <c r="R18" s="34"/>
      <c r="S18" s="22"/>
      <c r="T18" s="22"/>
      <c r="U18" s="22"/>
      <c r="V18" s="39">
        <f t="shared" si="7"/>
        <v>0</v>
      </c>
      <c r="W18" s="33"/>
      <c r="X18" s="37"/>
      <c r="Y18" s="27"/>
      <c r="Z18" s="22"/>
      <c r="AA18" s="22"/>
      <c r="AB18" s="22"/>
      <c r="AC18" s="39">
        <f t="shared" si="8"/>
        <v>0</v>
      </c>
      <c r="AD18" s="28"/>
      <c r="AE18" s="37"/>
      <c r="AF18" s="27"/>
      <c r="AG18" s="22"/>
      <c r="AH18" s="22"/>
      <c r="AI18" s="22"/>
      <c r="AJ18" s="39">
        <f t="shared" si="9"/>
        <v>0</v>
      </c>
      <c r="AK18" s="28"/>
      <c r="AL18" s="37">
        <f t="shared" si="4"/>
        <v>142.80000000000001</v>
      </c>
    </row>
    <row r="19" spans="1:38" ht="25.5" customHeight="1" x14ac:dyDescent="0.3">
      <c r="A19" s="35" t="s">
        <v>45</v>
      </c>
      <c r="B19" s="45" t="s">
        <v>46</v>
      </c>
      <c r="C19" s="37"/>
      <c r="D19" s="27"/>
      <c r="E19" s="42"/>
      <c r="F19" s="42"/>
      <c r="G19" s="42"/>
      <c r="H19" s="39">
        <f t="shared" si="5"/>
        <v>0</v>
      </c>
      <c r="I19" s="40"/>
      <c r="J19" s="37"/>
      <c r="K19" s="42"/>
      <c r="L19" s="39"/>
      <c r="M19" s="39"/>
      <c r="N19" s="22"/>
      <c r="O19" s="39">
        <f t="shared" si="6"/>
        <v>0</v>
      </c>
      <c r="P19" s="28"/>
      <c r="Q19" s="37"/>
      <c r="R19" s="34"/>
      <c r="S19" s="22"/>
      <c r="T19" s="39">
        <v>145</v>
      </c>
      <c r="U19" s="22"/>
      <c r="V19" s="39">
        <f t="shared" si="7"/>
        <v>145</v>
      </c>
      <c r="W19" s="33"/>
      <c r="X19" s="37"/>
      <c r="Y19" s="27"/>
      <c r="Z19" s="22"/>
      <c r="AA19" s="22"/>
      <c r="AB19" s="22"/>
      <c r="AC19" s="39">
        <f t="shared" si="8"/>
        <v>0</v>
      </c>
      <c r="AD19" s="28"/>
      <c r="AE19" s="37"/>
      <c r="AF19" s="27"/>
      <c r="AG19" s="22"/>
      <c r="AH19" s="22"/>
      <c r="AI19" s="22"/>
      <c r="AJ19" s="39">
        <f t="shared" si="9"/>
        <v>0</v>
      </c>
      <c r="AK19" s="28"/>
      <c r="AL19" s="37">
        <f t="shared" si="4"/>
        <v>145</v>
      </c>
    </row>
    <row r="20" spans="1:38" ht="25.5" customHeight="1" x14ac:dyDescent="0.3">
      <c r="A20" s="35" t="s">
        <v>47</v>
      </c>
      <c r="B20" s="45" t="s">
        <v>48</v>
      </c>
      <c r="C20" s="37"/>
      <c r="D20" s="27"/>
      <c r="E20" s="42"/>
      <c r="F20" s="42"/>
      <c r="G20" s="42"/>
      <c r="H20" s="39">
        <f t="shared" si="5"/>
        <v>0</v>
      </c>
      <c r="I20" s="40"/>
      <c r="J20" s="37"/>
      <c r="K20" s="42"/>
      <c r="L20" s="39"/>
      <c r="M20" s="39"/>
      <c r="N20" s="22"/>
      <c r="O20" s="39">
        <f t="shared" si="6"/>
        <v>0</v>
      </c>
      <c r="P20" s="28"/>
      <c r="Q20" s="37"/>
      <c r="R20" s="34"/>
      <c r="S20" s="22"/>
      <c r="T20" s="39">
        <v>147.94999999999999</v>
      </c>
      <c r="U20" s="22"/>
      <c r="V20" s="39">
        <f t="shared" si="7"/>
        <v>147.94999999999999</v>
      </c>
      <c r="W20" s="33"/>
      <c r="X20" s="37"/>
      <c r="Y20" s="27"/>
      <c r="Z20" s="22"/>
      <c r="AA20" s="22"/>
      <c r="AB20" s="22"/>
      <c r="AC20" s="39">
        <f t="shared" si="8"/>
        <v>0</v>
      </c>
      <c r="AD20" s="28"/>
      <c r="AE20" s="37"/>
      <c r="AF20" s="27"/>
      <c r="AG20" s="22"/>
      <c r="AH20" s="22"/>
      <c r="AI20" s="22"/>
      <c r="AJ20" s="39">
        <f t="shared" si="9"/>
        <v>0</v>
      </c>
      <c r="AK20" s="28"/>
      <c r="AL20" s="37">
        <f t="shared" si="4"/>
        <v>147.94999999999999</v>
      </c>
    </row>
    <row r="21" spans="1:38" ht="15.75" customHeight="1" x14ac:dyDescent="0.3">
      <c r="A21" s="24" t="s">
        <v>49</v>
      </c>
      <c r="B21" s="25" t="s">
        <v>50</v>
      </c>
      <c r="C21" s="26"/>
      <c r="D21" s="27">
        <f>SUM(D22:D31)</f>
        <v>0</v>
      </c>
      <c r="E21" s="27">
        <f>SUM(E22:E31)</f>
        <v>133</v>
      </c>
      <c r="F21" s="27">
        <f>SUM(F22:F31)</f>
        <v>162.19</v>
      </c>
      <c r="G21" s="27">
        <f>SUM(G22:G31)</f>
        <v>81.240000000000009</v>
      </c>
      <c r="H21" s="22">
        <f t="shared" si="5"/>
        <v>376.43</v>
      </c>
      <c r="I21" s="40"/>
      <c r="J21" s="37"/>
      <c r="K21" s="27">
        <f>SUM(K22:K31)</f>
        <v>0</v>
      </c>
      <c r="L21" s="22">
        <f>SUM(L22:L31)</f>
        <v>0</v>
      </c>
      <c r="M21" s="22">
        <f>SUM(M22:M31)</f>
        <v>148.13</v>
      </c>
      <c r="N21" s="22">
        <f>SUM(N22:N31)</f>
        <v>298.83000000000004</v>
      </c>
      <c r="O21" s="22">
        <f t="shared" si="6"/>
        <v>446.96000000000004</v>
      </c>
      <c r="P21" s="28"/>
      <c r="Q21" s="26"/>
      <c r="R21" s="34">
        <f>SUM(R22:R31)</f>
        <v>0</v>
      </c>
      <c r="S21" s="22">
        <f>SUM(S22:S31)</f>
        <v>0</v>
      </c>
      <c r="T21" s="22">
        <f>SUM(T22:T31)</f>
        <v>0</v>
      </c>
      <c r="U21" s="22">
        <f>SUM(U22:U31)</f>
        <v>0</v>
      </c>
      <c r="V21" s="22">
        <f t="shared" si="7"/>
        <v>0</v>
      </c>
      <c r="W21" s="33"/>
      <c r="X21" s="26"/>
      <c r="Y21" s="27">
        <f>SUM(Y22:Y31)</f>
        <v>0</v>
      </c>
      <c r="Z21" s="22">
        <f>SUM(Z22:Z31)</f>
        <v>0</v>
      </c>
      <c r="AA21" s="22">
        <f>SUM(AA22:AA31)</f>
        <v>0</v>
      </c>
      <c r="AB21" s="22">
        <f>SUM(AB22:AB31)</f>
        <v>0</v>
      </c>
      <c r="AC21" s="22">
        <f t="shared" si="8"/>
        <v>0</v>
      </c>
      <c r="AD21" s="28"/>
      <c r="AE21" s="26"/>
      <c r="AF21" s="27">
        <f>SUM(AF22:AF31)</f>
        <v>0</v>
      </c>
      <c r="AG21" s="22">
        <f>SUM(AG22:AG31)</f>
        <v>0</v>
      </c>
      <c r="AH21" s="22">
        <f>SUM(AH22:AH31)</f>
        <v>0</v>
      </c>
      <c r="AI21" s="22">
        <f>SUM(AI22:AI31)</f>
        <v>0</v>
      </c>
      <c r="AJ21" s="22">
        <f t="shared" si="9"/>
        <v>0</v>
      </c>
      <c r="AK21" s="28"/>
      <c r="AL21" s="26">
        <f t="shared" si="4"/>
        <v>823.3900000000001</v>
      </c>
    </row>
    <row r="22" spans="1:38" ht="15.75" customHeight="1" x14ac:dyDescent="0.3">
      <c r="A22" s="35" t="s">
        <v>51</v>
      </c>
      <c r="B22" s="46" t="s">
        <v>52</v>
      </c>
      <c r="C22" s="26"/>
      <c r="D22" s="27"/>
      <c r="E22" s="39" t="s">
        <v>53</v>
      </c>
      <c r="F22" s="39">
        <v>90</v>
      </c>
      <c r="G22" s="22"/>
      <c r="H22" s="39">
        <f t="shared" si="5"/>
        <v>90</v>
      </c>
      <c r="I22" s="40"/>
      <c r="J22" s="37"/>
      <c r="K22" s="27"/>
      <c r="L22" s="22"/>
      <c r="M22" s="22"/>
      <c r="N22" s="22"/>
      <c r="O22" s="39">
        <f t="shared" si="6"/>
        <v>0</v>
      </c>
      <c r="P22" s="28"/>
      <c r="Q22" s="37"/>
      <c r="R22" s="34"/>
      <c r="S22" s="22"/>
      <c r="T22" s="22"/>
      <c r="U22" s="22"/>
      <c r="V22" s="39"/>
      <c r="W22" s="33"/>
      <c r="X22" s="37"/>
      <c r="Y22" s="27"/>
      <c r="Z22" s="22"/>
      <c r="AA22" s="22"/>
      <c r="AB22" s="22"/>
      <c r="AC22" s="39">
        <f t="shared" si="8"/>
        <v>0</v>
      </c>
      <c r="AD22" s="28"/>
      <c r="AE22" s="37"/>
      <c r="AF22" s="27"/>
      <c r="AG22" s="22"/>
      <c r="AH22" s="22"/>
      <c r="AI22" s="22"/>
      <c r="AJ22" s="39"/>
      <c r="AK22" s="28"/>
      <c r="AL22" s="37">
        <f t="shared" si="4"/>
        <v>90</v>
      </c>
    </row>
    <row r="23" spans="1:38" ht="15.75" customHeight="1" x14ac:dyDescent="0.3">
      <c r="A23" s="35" t="s">
        <v>54</v>
      </c>
      <c r="B23" s="47" t="s">
        <v>55</v>
      </c>
      <c r="C23" s="26"/>
      <c r="D23" s="27"/>
      <c r="E23" s="39">
        <v>95</v>
      </c>
      <c r="F23" s="39"/>
      <c r="G23" s="22"/>
      <c r="H23" s="39">
        <f t="shared" si="5"/>
        <v>95</v>
      </c>
      <c r="I23" s="40"/>
      <c r="J23" s="37"/>
      <c r="K23" s="27"/>
      <c r="L23" s="22"/>
      <c r="M23" s="22"/>
      <c r="N23" s="22"/>
      <c r="O23" s="39">
        <f t="shared" si="6"/>
        <v>0</v>
      </c>
      <c r="P23" s="28"/>
      <c r="Q23" s="37"/>
      <c r="R23" s="34"/>
      <c r="S23" s="22"/>
      <c r="T23" s="22"/>
      <c r="U23" s="22"/>
      <c r="V23" s="39"/>
      <c r="W23" s="33"/>
      <c r="X23" s="37"/>
      <c r="Y23" s="27"/>
      <c r="Z23" s="22"/>
      <c r="AA23" s="22"/>
      <c r="AB23" s="22"/>
      <c r="AC23" s="39">
        <f t="shared" si="8"/>
        <v>0</v>
      </c>
      <c r="AD23" s="28"/>
      <c r="AE23" s="37"/>
      <c r="AF23" s="27"/>
      <c r="AG23" s="22"/>
      <c r="AH23" s="22"/>
      <c r="AI23" s="22"/>
      <c r="AJ23" s="39"/>
      <c r="AK23" s="28"/>
      <c r="AL23" s="37">
        <f t="shared" si="4"/>
        <v>95</v>
      </c>
    </row>
    <row r="24" spans="1:38" ht="36.75" customHeight="1" x14ac:dyDescent="0.3">
      <c r="A24" s="35" t="s">
        <v>56</v>
      </c>
      <c r="B24" s="45" t="s">
        <v>57</v>
      </c>
      <c r="C24" s="26"/>
      <c r="D24" s="27"/>
      <c r="E24" s="39">
        <v>32</v>
      </c>
      <c r="F24" s="39"/>
      <c r="G24" s="22"/>
      <c r="H24" s="39">
        <f t="shared" si="5"/>
        <v>32</v>
      </c>
      <c r="I24" s="40"/>
      <c r="J24" s="37"/>
      <c r="K24" s="27"/>
      <c r="L24" s="22"/>
      <c r="M24" s="22"/>
      <c r="N24" s="22"/>
      <c r="O24" s="39"/>
      <c r="P24" s="28"/>
      <c r="Q24" s="37"/>
      <c r="R24" s="34"/>
      <c r="S24" s="22"/>
      <c r="T24" s="22"/>
      <c r="U24" s="22"/>
      <c r="V24" s="39"/>
      <c r="W24" s="33"/>
      <c r="X24" s="37"/>
      <c r="Y24" s="27"/>
      <c r="Z24" s="22"/>
      <c r="AA24" s="22"/>
      <c r="AB24" s="22"/>
      <c r="AC24" s="39"/>
      <c r="AD24" s="28"/>
      <c r="AE24" s="37"/>
      <c r="AF24" s="27"/>
      <c r="AG24" s="22"/>
      <c r="AH24" s="22"/>
      <c r="AI24" s="22"/>
      <c r="AJ24" s="39"/>
      <c r="AK24" s="28"/>
      <c r="AL24" s="37">
        <f t="shared" si="4"/>
        <v>32</v>
      </c>
    </row>
    <row r="25" spans="1:38" ht="32.25" customHeight="1" x14ac:dyDescent="0.3">
      <c r="A25" s="35" t="s">
        <v>58</v>
      </c>
      <c r="B25" s="36" t="s">
        <v>59</v>
      </c>
      <c r="C25" s="26"/>
      <c r="D25" s="27"/>
      <c r="E25" s="39"/>
      <c r="F25" s="39"/>
      <c r="G25" s="39">
        <v>48.13</v>
      </c>
      <c r="H25" s="39">
        <f t="shared" si="5"/>
        <v>48.13</v>
      </c>
      <c r="I25" s="40"/>
      <c r="J25" s="37"/>
      <c r="K25" s="27"/>
      <c r="L25" s="22"/>
      <c r="M25" s="22"/>
      <c r="N25" s="22"/>
      <c r="O25" s="39">
        <f t="shared" si="6"/>
        <v>0</v>
      </c>
      <c r="P25" s="28"/>
      <c r="Q25" s="37"/>
      <c r="R25" s="34"/>
      <c r="S25" s="22"/>
      <c r="T25" s="22"/>
      <c r="U25" s="22"/>
      <c r="V25" s="39"/>
      <c r="W25" s="33"/>
      <c r="X25" s="37"/>
      <c r="Y25" s="27"/>
      <c r="Z25" s="22"/>
      <c r="AA25" s="22"/>
      <c r="AB25" s="22"/>
      <c r="AC25" s="39">
        <f t="shared" ref="AC25:AC31" si="10">SUM(Y25:AB25)</f>
        <v>0</v>
      </c>
      <c r="AD25" s="28"/>
      <c r="AE25" s="37"/>
      <c r="AF25" s="27"/>
      <c r="AG25" s="22"/>
      <c r="AH25" s="22"/>
      <c r="AI25" s="22"/>
      <c r="AJ25" s="39"/>
      <c r="AK25" s="28"/>
      <c r="AL25" s="37">
        <f t="shared" si="4"/>
        <v>48.13</v>
      </c>
    </row>
    <row r="26" spans="1:38" ht="15.75" customHeight="1" x14ac:dyDescent="0.3">
      <c r="A26" s="35" t="s">
        <v>60</v>
      </c>
      <c r="B26" s="48" t="s">
        <v>61</v>
      </c>
      <c r="C26" s="26"/>
      <c r="D26" s="27"/>
      <c r="E26" s="39"/>
      <c r="F26" s="39"/>
      <c r="G26" s="39">
        <v>33.11</v>
      </c>
      <c r="H26" s="39">
        <f t="shared" si="5"/>
        <v>33.11</v>
      </c>
      <c r="I26" s="40"/>
      <c r="J26" s="37"/>
      <c r="K26" s="27"/>
      <c r="L26" s="22"/>
      <c r="M26" s="22"/>
      <c r="N26" s="22"/>
      <c r="O26" s="39">
        <f t="shared" si="6"/>
        <v>0</v>
      </c>
      <c r="P26" s="28"/>
      <c r="Q26" s="37"/>
      <c r="R26" s="34"/>
      <c r="S26" s="22"/>
      <c r="T26" s="22"/>
      <c r="U26" s="22"/>
      <c r="V26" s="39"/>
      <c r="W26" s="33"/>
      <c r="X26" s="37"/>
      <c r="Y26" s="27"/>
      <c r="Z26" s="22"/>
      <c r="AA26" s="22"/>
      <c r="AB26" s="22"/>
      <c r="AC26" s="39">
        <f t="shared" si="10"/>
        <v>0</v>
      </c>
      <c r="AD26" s="28"/>
      <c r="AE26" s="37"/>
      <c r="AF26" s="27"/>
      <c r="AG26" s="22"/>
      <c r="AH26" s="22"/>
      <c r="AI26" s="22"/>
      <c r="AJ26" s="39"/>
      <c r="AK26" s="28"/>
      <c r="AL26" s="37">
        <f t="shared" si="4"/>
        <v>33.11</v>
      </c>
    </row>
    <row r="27" spans="1:38" ht="26.25" customHeight="1" x14ac:dyDescent="0.3">
      <c r="A27" s="35" t="s">
        <v>62</v>
      </c>
      <c r="B27" s="36" t="s">
        <v>63</v>
      </c>
      <c r="C27" s="26"/>
      <c r="D27" s="27"/>
      <c r="E27" s="39"/>
      <c r="F27" s="39">
        <v>72.19</v>
      </c>
      <c r="G27" s="22"/>
      <c r="H27" s="39">
        <f t="shared" si="5"/>
        <v>72.19</v>
      </c>
      <c r="I27" s="40"/>
      <c r="J27" s="37"/>
      <c r="K27" s="27"/>
      <c r="L27" s="22"/>
      <c r="M27" s="22"/>
      <c r="N27" s="22"/>
      <c r="O27" s="39">
        <f t="shared" si="6"/>
        <v>0</v>
      </c>
      <c r="P27" s="28"/>
      <c r="Q27" s="37"/>
      <c r="R27" s="34"/>
      <c r="S27" s="22"/>
      <c r="T27" s="22"/>
      <c r="U27" s="22"/>
      <c r="V27" s="39"/>
      <c r="W27" s="33"/>
      <c r="X27" s="37"/>
      <c r="Y27" s="27"/>
      <c r="Z27" s="22"/>
      <c r="AA27" s="22"/>
      <c r="AB27" s="22"/>
      <c r="AC27" s="39">
        <f t="shared" si="10"/>
        <v>0</v>
      </c>
      <c r="AD27" s="28"/>
      <c r="AE27" s="37"/>
      <c r="AF27" s="27"/>
      <c r="AG27" s="22"/>
      <c r="AH27" s="22"/>
      <c r="AI27" s="22"/>
      <c r="AJ27" s="39"/>
      <c r="AK27" s="28"/>
      <c r="AL27" s="37">
        <f t="shared" si="4"/>
        <v>72.19</v>
      </c>
    </row>
    <row r="28" spans="1:38" ht="15.75" customHeight="1" x14ac:dyDescent="0.3">
      <c r="A28" s="35" t="s">
        <v>64</v>
      </c>
      <c r="B28" s="48" t="s">
        <v>65</v>
      </c>
      <c r="C28" s="26"/>
      <c r="D28" s="27"/>
      <c r="E28" s="39">
        <v>6</v>
      </c>
      <c r="F28" s="39"/>
      <c r="G28" s="22"/>
      <c r="H28" s="39">
        <f t="shared" si="5"/>
        <v>6</v>
      </c>
      <c r="I28" s="40"/>
      <c r="J28" s="37"/>
      <c r="K28" s="27"/>
      <c r="L28" s="22"/>
      <c r="M28" s="22"/>
      <c r="N28" s="22"/>
      <c r="O28" s="39">
        <f t="shared" si="6"/>
        <v>0</v>
      </c>
      <c r="P28" s="28"/>
      <c r="Q28" s="37"/>
      <c r="R28" s="34"/>
      <c r="S28" s="22"/>
      <c r="T28" s="22"/>
      <c r="U28" s="22"/>
      <c r="V28" s="39"/>
      <c r="W28" s="33"/>
      <c r="X28" s="37"/>
      <c r="Y28" s="27"/>
      <c r="Z28" s="22"/>
      <c r="AA28" s="22"/>
      <c r="AB28" s="22"/>
      <c r="AC28" s="39">
        <f t="shared" si="10"/>
        <v>0</v>
      </c>
      <c r="AD28" s="28"/>
      <c r="AE28" s="37"/>
      <c r="AF28" s="27"/>
      <c r="AG28" s="22"/>
      <c r="AH28" s="22"/>
      <c r="AI28" s="22"/>
      <c r="AJ28" s="39"/>
      <c r="AK28" s="28"/>
      <c r="AL28" s="37">
        <f t="shared" si="4"/>
        <v>6</v>
      </c>
    </row>
    <row r="29" spans="1:38" ht="37.5" customHeight="1" x14ac:dyDescent="0.3">
      <c r="A29" s="35" t="s">
        <v>66</v>
      </c>
      <c r="B29" s="36" t="s">
        <v>67</v>
      </c>
      <c r="C29" s="26"/>
      <c r="D29" s="27"/>
      <c r="E29" s="39"/>
      <c r="F29" s="39"/>
      <c r="G29" s="22"/>
      <c r="H29" s="39"/>
      <c r="I29" s="40"/>
      <c r="J29" s="37"/>
      <c r="K29" s="27"/>
      <c r="L29" s="22"/>
      <c r="M29" s="39">
        <v>148.13</v>
      </c>
      <c r="N29" s="22"/>
      <c r="O29" s="39">
        <f t="shared" si="6"/>
        <v>148.13</v>
      </c>
      <c r="P29" s="28"/>
      <c r="Q29" s="37"/>
      <c r="R29" s="34"/>
      <c r="S29" s="22"/>
      <c r="T29" s="22"/>
      <c r="U29" s="22"/>
      <c r="V29" s="39"/>
      <c r="W29" s="33"/>
      <c r="X29" s="37"/>
      <c r="Y29" s="27"/>
      <c r="Z29" s="22"/>
      <c r="AA29" s="39"/>
      <c r="AB29" s="22"/>
      <c r="AC29" s="39">
        <f t="shared" si="10"/>
        <v>0</v>
      </c>
      <c r="AD29" s="28"/>
      <c r="AE29" s="37"/>
      <c r="AF29" s="27"/>
      <c r="AG29" s="22"/>
      <c r="AH29" s="22"/>
      <c r="AI29" s="22"/>
      <c r="AJ29" s="39"/>
      <c r="AK29" s="28"/>
      <c r="AL29" s="37">
        <f t="shared" si="4"/>
        <v>148.13</v>
      </c>
    </row>
    <row r="30" spans="1:38" ht="49.5" customHeight="1" x14ac:dyDescent="0.3">
      <c r="A30" s="35" t="s">
        <v>68</v>
      </c>
      <c r="B30" s="36" t="s">
        <v>69</v>
      </c>
      <c r="C30" s="26"/>
      <c r="D30" s="27"/>
      <c r="E30" s="39"/>
      <c r="F30" s="39"/>
      <c r="G30" s="22"/>
      <c r="H30" s="39"/>
      <c r="I30" s="40"/>
      <c r="J30" s="37"/>
      <c r="K30" s="27"/>
      <c r="L30" s="22"/>
      <c r="M30" s="22"/>
      <c r="N30" s="39">
        <v>150</v>
      </c>
      <c r="O30" s="39">
        <f t="shared" si="6"/>
        <v>150</v>
      </c>
      <c r="P30" s="28"/>
      <c r="Q30" s="37"/>
      <c r="R30" s="34"/>
      <c r="S30" s="22"/>
      <c r="T30" s="22"/>
      <c r="U30" s="22"/>
      <c r="V30" s="39"/>
      <c r="W30" s="33"/>
      <c r="X30" s="37"/>
      <c r="Y30" s="27"/>
      <c r="Z30" s="22"/>
      <c r="AA30" s="22"/>
      <c r="AB30" s="39"/>
      <c r="AC30" s="39">
        <f t="shared" si="10"/>
        <v>0</v>
      </c>
      <c r="AD30" s="28"/>
      <c r="AE30" s="37"/>
      <c r="AF30" s="27"/>
      <c r="AG30" s="22"/>
      <c r="AH30" s="22"/>
      <c r="AI30" s="22"/>
      <c r="AJ30" s="39"/>
      <c r="AK30" s="28"/>
      <c r="AL30" s="37">
        <f t="shared" si="4"/>
        <v>150</v>
      </c>
    </row>
    <row r="31" spans="1:38" ht="32.25" customHeight="1" x14ac:dyDescent="0.3">
      <c r="A31" s="35" t="s">
        <v>70</v>
      </c>
      <c r="B31" s="36" t="s">
        <v>71</v>
      </c>
      <c r="C31" s="26"/>
      <c r="D31" s="27"/>
      <c r="E31" s="39"/>
      <c r="F31" s="39"/>
      <c r="G31" s="22"/>
      <c r="H31" s="39"/>
      <c r="I31" s="40"/>
      <c r="J31" s="37"/>
      <c r="K31" s="27"/>
      <c r="L31" s="22"/>
      <c r="M31" s="22"/>
      <c r="N31" s="39">
        <v>148.83000000000001</v>
      </c>
      <c r="O31" s="39">
        <f t="shared" si="6"/>
        <v>148.83000000000001</v>
      </c>
      <c r="P31" s="28"/>
      <c r="Q31" s="37"/>
      <c r="R31" s="34"/>
      <c r="S31" s="22"/>
      <c r="T31" s="22"/>
      <c r="U31" s="22"/>
      <c r="V31" s="39"/>
      <c r="W31" s="33"/>
      <c r="X31" s="37"/>
      <c r="Y31" s="27"/>
      <c r="Z31" s="22"/>
      <c r="AA31" s="22"/>
      <c r="AB31" s="39"/>
      <c r="AC31" s="39">
        <f t="shared" si="10"/>
        <v>0</v>
      </c>
      <c r="AD31" s="28"/>
      <c r="AE31" s="37"/>
      <c r="AF31" s="27"/>
      <c r="AG31" s="22"/>
      <c r="AH31" s="22"/>
      <c r="AI31" s="22"/>
      <c r="AJ31" s="39"/>
      <c r="AK31" s="28"/>
      <c r="AL31" s="37">
        <f t="shared" si="4"/>
        <v>148.83000000000001</v>
      </c>
    </row>
    <row r="32" spans="1:38" ht="15.75" customHeight="1" x14ac:dyDescent="0.3">
      <c r="A32" s="24" t="s">
        <v>72</v>
      </c>
      <c r="B32" s="25" t="s">
        <v>73</v>
      </c>
      <c r="C32" s="26">
        <f>SUM(C33:C37)</f>
        <v>1123.27</v>
      </c>
      <c r="D32" s="27">
        <f t="shared" ref="D32:I32" si="11">SUM(D33:D36)</f>
        <v>914.90000000000009</v>
      </c>
      <c r="E32" s="22">
        <f t="shared" si="11"/>
        <v>660.97</v>
      </c>
      <c r="F32" s="22">
        <f t="shared" si="11"/>
        <v>517.46</v>
      </c>
      <c r="G32" s="22">
        <f t="shared" si="11"/>
        <v>0</v>
      </c>
      <c r="H32" s="22">
        <f t="shared" si="11"/>
        <v>2093.33</v>
      </c>
      <c r="I32" s="22">
        <f t="shared" si="11"/>
        <v>0</v>
      </c>
      <c r="J32" s="26"/>
      <c r="K32" s="27">
        <f t="shared" ref="K32:AK32" si="12">SUM(K33:K36)</f>
        <v>0</v>
      </c>
      <c r="L32" s="22">
        <f t="shared" si="12"/>
        <v>0</v>
      </c>
      <c r="M32" s="22">
        <f t="shared" si="12"/>
        <v>0</v>
      </c>
      <c r="N32" s="22">
        <f t="shared" si="12"/>
        <v>0</v>
      </c>
      <c r="O32" s="22">
        <f t="shared" si="12"/>
        <v>0</v>
      </c>
      <c r="P32" s="28">
        <f t="shared" si="12"/>
        <v>0</v>
      </c>
      <c r="Q32" s="26">
        <f t="shared" si="12"/>
        <v>0</v>
      </c>
      <c r="R32" s="34">
        <f t="shared" si="12"/>
        <v>0</v>
      </c>
      <c r="S32" s="22">
        <f t="shared" si="12"/>
        <v>0</v>
      </c>
      <c r="T32" s="22">
        <f t="shared" si="12"/>
        <v>0</v>
      </c>
      <c r="U32" s="22">
        <f t="shared" si="12"/>
        <v>0</v>
      </c>
      <c r="V32" s="22">
        <f t="shared" si="12"/>
        <v>0</v>
      </c>
      <c r="W32" s="33">
        <f t="shared" si="12"/>
        <v>0</v>
      </c>
      <c r="X32" s="26">
        <f t="shared" si="12"/>
        <v>0</v>
      </c>
      <c r="Y32" s="27">
        <f t="shared" si="12"/>
        <v>0</v>
      </c>
      <c r="Z32" s="22">
        <f t="shared" si="12"/>
        <v>0</v>
      </c>
      <c r="AA32" s="22">
        <f t="shared" si="12"/>
        <v>0</v>
      </c>
      <c r="AB32" s="22">
        <f t="shared" si="12"/>
        <v>0</v>
      </c>
      <c r="AC32" s="22">
        <f t="shared" si="12"/>
        <v>0</v>
      </c>
      <c r="AD32" s="28">
        <f t="shared" si="12"/>
        <v>0</v>
      </c>
      <c r="AE32" s="26">
        <f t="shared" si="12"/>
        <v>0</v>
      </c>
      <c r="AF32" s="27">
        <f t="shared" si="12"/>
        <v>0</v>
      </c>
      <c r="AG32" s="22">
        <f t="shared" si="12"/>
        <v>0</v>
      </c>
      <c r="AH32" s="22">
        <f t="shared" si="12"/>
        <v>0</v>
      </c>
      <c r="AI32" s="22">
        <f t="shared" si="12"/>
        <v>0</v>
      </c>
      <c r="AJ32" s="22">
        <f t="shared" si="12"/>
        <v>0</v>
      </c>
      <c r="AK32" s="28">
        <f t="shared" si="12"/>
        <v>0</v>
      </c>
      <c r="AL32" s="26">
        <f t="shared" si="4"/>
        <v>2093.33</v>
      </c>
    </row>
    <row r="33" spans="1:40" ht="39" customHeight="1" x14ac:dyDescent="0.3">
      <c r="A33" s="35" t="s">
        <v>74</v>
      </c>
      <c r="B33" s="36" t="s">
        <v>28</v>
      </c>
      <c r="C33" s="49">
        <v>1093.45</v>
      </c>
      <c r="D33" s="50">
        <v>265.76</v>
      </c>
      <c r="E33" s="27"/>
      <c r="F33" s="22"/>
      <c r="G33" s="22"/>
      <c r="H33" s="39">
        <f>SUM(D33:G33)</f>
        <v>265.76</v>
      </c>
      <c r="I33" s="40"/>
      <c r="J33" s="37"/>
      <c r="K33" s="27"/>
      <c r="L33" s="22"/>
      <c r="M33" s="22"/>
      <c r="N33" s="22"/>
      <c r="O33" s="39">
        <f>SUM(K33:N33)</f>
        <v>0</v>
      </c>
      <c r="P33" s="28"/>
      <c r="Q33" s="37">
        <f t="shared" ref="Q33:Q35" si="13">J33+O33-P33</f>
        <v>0</v>
      </c>
      <c r="R33" s="34"/>
      <c r="S33" s="22"/>
      <c r="T33" s="22"/>
      <c r="U33" s="22"/>
      <c r="V33" s="39">
        <f>SUM(R33:U33)</f>
        <v>0</v>
      </c>
      <c r="W33" s="33"/>
      <c r="X33" s="37">
        <f t="shared" ref="X33:X35" si="14">Q33+V33-W33</f>
        <v>0</v>
      </c>
      <c r="Y33" s="27"/>
      <c r="Z33" s="22"/>
      <c r="AA33" s="22"/>
      <c r="AB33" s="22"/>
      <c r="AC33" s="39">
        <f>SUM(Y33:AB33)</f>
        <v>0</v>
      </c>
      <c r="AD33" s="28"/>
      <c r="AE33" s="37"/>
      <c r="AF33" s="27"/>
      <c r="AG33" s="22"/>
      <c r="AH33" s="22"/>
      <c r="AI33" s="22"/>
      <c r="AJ33" s="39">
        <f>SUM(AF33:AI33)</f>
        <v>0</v>
      </c>
      <c r="AK33" s="28"/>
      <c r="AL33" s="37">
        <f t="shared" si="4"/>
        <v>265.76</v>
      </c>
    </row>
    <row r="34" spans="1:40" ht="39" customHeight="1" x14ac:dyDescent="0.3">
      <c r="A34" s="35" t="s">
        <v>75</v>
      </c>
      <c r="B34" s="36" t="s">
        <v>30</v>
      </c>
      <c r="C34" s="37"/>
      <c r="D34" s="40">
        <v>589.70000000000005</v>
      </c>
      <c r="E34" s="39">
        <v>517.47</v>
      </c>
      <c r="F34" s="39">
        <v>517.46</v>
      </c>
      <c r="G34" s="22"/>
      <c r="H34" s="39">
        <f>SUM(D34:G34)</f>
        <v>1624.63</v>
      </c>
      <c r="I34" s="40"/>
      <c r="J34" s="37"/>
      <c r="K34" s="27"/>
      <c r="L34" s="22"/>
      <c r="M34" s="22"/>
      <c r="N34" s="22"/>
      <c r="O34" s="39">
        <f>SUM(K34:N34)</f>
        <v>0</v>
      </c>
      <c r="P34" s="28"/>
      <c r="Q34" s="37">
        <f t="shared" si="13"/>
        <v>0</v>
      </c>
      <c r="R34" s="34"/>
      <c r="S34" s="22"/>
      <c r="T34" s="22"/>
      <c r="U34" s="22"/>
      <c r="V34" s="39">
        <f>SUM(R34:U34)</f>
        <v>0</v>
      </c>
      <c r="W34" s="33"/>
      <c r="X34" s="37">
        <f t="shared" si="14"/>
        <v>0</v>
      </c>
      <c r="Y34" s="27"/>
      <c r="Z34" s="22"/>
      <c r="AA34" s="22"/>
      <c r="AB34" s="22"/>
      <c r="AC34" s="39">
        <f>SUM(Y34:AB34)</f>
        <v>0</v>
      </c>
      <c r="AD34" s="28"/>
      <c r="AE34" s="37"/>
      <c r="AF34" s="27"/>
      <c r="AG34" s="22"/>
      <c r="AH34" s="22"/>
      <c r="AI34" s="22"/>
      <c r="AJ34" s="39">
        <f>SUM(AF34:AI34)</f>
        <v>0</v>
      </c>
      <c r="AK34" s="28"/>
      <c r="AL34" s="37">
        <f t="shared" si="4"/>
        <v>1624.63</v>
      </c>
    </row>
    <row r="35" spans="1:40" ht="47.25" customHeight="1" x14ac:dyDescent="0.3">
      <c r="A35" s="35" t="s">
        <v>76</v>
      </c>
      <c r="B35" s="36" t="s">
        <v>38</v>
      </c>
      <c r="C35" s="37">
        <v>10</v>
      </c>
      <c r="D35" s="42">
        <v>59.44</v>
      </c>
      <c r="E35" s="22"/>
      <c r="F35" s="22"/>
      <c r="G35" s="22"/>
      <c r="H35" s="39">
        <f t="shared" ref="H35:H40" si="15">SUM(D35:G35)</f>
        <v>59.44</v>
      </c>
      <c r="I35" s="40"/>
      <c r="J35" s="37"/>
      <c r="K35" s="27"/>
      <c r="L35" s="22"/>
      <c r="M35" s="22"/>
      <c r="N35" s="22"/>
      <c r="O35" s="39">
        <f t="shared" ref="O35:O40" si="16">SUM(K35:N35)</f>
        <v>0</v>
      </c>
      <c r="P35" s="28"/>
      <c r="Q35" s="37">
        <f t="shared" si="13"/>
        <v>0</v>
      </c>
      <c r="R35" s="34"/>
      <c r="S35" s="22"/>
      <c r="T35" s="22"/>
      <c r="U35" s="22"/>
      <c r="V35" s="39">
        <f t="shared" ref="V35:V40" si="17">SUM(R35:U35)</f>
        <v>0</v>
      </c>
      <c r="W35" s="33"/>
      <c r="X35" s="37">
        <f t="shared" si="14"/>
        <v>0</v>
      </c>
      <c r="Y35" s="27"/>
      <c r="Z35" s="22"/>
      <c r="AA35" s="22"/>
      <c r="AB35" s="22"/>
      <c r="AC35" s="39">
        <f t="shared" ref="AC35" si="18">SUM(Y35:AB35)</f>
        <v>0</v>
      </c>
      <c r="AD35" s="28"/>
      <c r="AE35" s="37"/>
      <c r="AF35" s="27"/>
      <c r="AG35" s="22"/>
      <c r="AH35" s="22"/>
      <c r="AI35" s="22"/>
      <c r="AJ35" s="39">
        <f t="shared" ref="AJ35" si="19">SUM(AF35:AI35)</f>
        <v>0</v>
      </c>
      <c r="AK35" s="28"/>
      <c r="AL35" s="37">
        <f t="shared" si="4"/>
        <v>59.44</v>
      </c>
    </row>
    <row r="36" spans="1:40" ht="21" customHeight="1" x14ac:dyDescent="0.3">
      <c r="A36" s="138" t="s">
        <v>77</v>
      </c>
      <c r="B36" s="139" t="s">
        <v>32</v>
      </c>
      <c r="C36" s="145"/>
      <c r="D36" s="149"/>
      <c r="E36" s="142">
        <v>143.5</v>
      </c>
      <c r="F36" s="143"/>
      <c r="G36" s="143"/>
      <c r="H36" s="142">
        <f t="shared" si="15"/>
        <v>143.5</v>
      </c>
      <c r="I36" s="144"/>
      <c r="J36" s="145"/>
      <c r="K36" s="27"/>
      <c r="L36" s="22"/>
      <c r="M36" s="22"/>
      <c r="N36" s="22"/>
      <c r="O36" s="39"/>
      <c r="P36" s="28"/>
      <c r="Q36" s="37"/>
      <c r="R36" s="34"/>
      <c r="S36" s="22"/>
      <c r="T36" s="22"/>
      <c r="U36" s="22"/>
      <c r="V36" s="39"/>
      <c r="W36" s="33"/>
      <c r="X36" s="37"/>
      <c r="Y36" s="27"/>
      <c r="Z36" s="22"/>
      <c r="AA36" s="22"/>
      <c r="AB36" s="22"/>
      <c r="AC36" s="39"/>
      <c r="AD36" s="28"/>
      <c r="AE36" s="37"/>
      <c r="AF36" s="27"/>
      <c r="AG36" s="22"/>
      <c r="AH36" s="22"/>
      <c r="AI36" s="22"/>
      <c r="AJ36" s="39"/>
      <c r="AK36" s="28"/>
      <c r="AL36" s="145">
        <f t="shared" si="4"/>
        <v>143.5</v>
      </c>
    </row>
    <row r="37" spans="1:40" ht="21" customHeight="1" x14ac:dyDescent="0.3">
      <c r="A37" s="35" t="s">
        <v>78</v>
      </c>
      <c r="B37" s="44" t="s">
        <v>40</v>
      </c>
      <c r="C37" s="37">
        <v>19.82</v>
      </c>
      <c r="D37" s="42"/>
      <c r="E37" s="42"/>
      <c r="F37" s="27"/>
      <c r="G37" s="27"/>
      <c r="H37" s="39">
        <f t="shared" si="15"/>
        <v>0</v>
      </c>
      <c r="I37" s="40"/>
      <c r="J37" s="37"/>
      <c r="K37" s="27"/>
      <c r="L37" s="22"/>
      <c r="M37" s="22"/>
      <c r="N37" s="22"/>
      <c r="O37" s="39"/>
      <c r="P37" s="28"/>
      <c r="Q37" s="37"/>
      <c r="R37" s="34"/>
      <c r="S37" s="27"/>
      <c r="T37" s="27"/>
      <c r="U37" s="27"/>
      <c r="V37" s="39"/>
      <c r="W37" s="33"/>
      <c r="X37" s="37"/>
      <c r="Y37" s="27"/>
      <c r="Z37" s="22"/>
      <c r="AA37" s="22"/>
      <c r="AB37" s="22"/>
      <c r="AC37" s="39"/>
      <c r="AD37" s="28"/>
      <c r="AE37" s="37"/>
      <c r="AF37" s="27"/>
      <c r="AG37" s="27"/>
      <c r="AH37" s="27"/>
      <c r="AI37" s="27"/>
      <c r="AJ37" s="39"/>
      <c r="AK37" s="28"/>
      <c r="AL37" s="37">
        <f t="shared" si="4"/>
        <v>0</v>
      </c>
    </row>
    <row r="38" spans="1:40" ht="15.75" customHeight="1" x14ac:dyDescent="0.3">
      <c r="A38" s="24" t="s">
        <v>79</v>
      </c>
      <c r="B38" s="25" t="s">
        <v>80</v>
      </c>
      <c r="C38" s="26"/>
      <c r="D38" s="27">
        <f>SUM(D39:D40)</f>
        <v>0</v>
      </c>
      <c r="E38" s="27">
        <f t="shared" ref="E38:G38" si="20">SUM(E39:E40)</f>
        <v>0</v>
      </c>
      <c r="F38" s="27">
        <f t="shared" si="20"/>
        <v>239</v>
      </c>
      <c r="G38" s="27">
        <f t="shared" si="20"/>
        <v>0</v>
      </c>
      <c r="H38" s="22">
        <f t="shared" si="15"/>
        <v>239</v>
      </c>
      <c r="I38" s="28"/>
      <c r="J38" s="37"/>
      <c r="K38" s="27">
        <f>SUM(K39:K40)</f>
        <v>0</v>
      </c>
      <c r="L38" s="22">
        <f t="shared" ref="L38:N38" si="21">SUM(L39:L40)</f>
        <v>0</v>
      </c>
      <c r="M38" s="22">
        <f t="shared" si="21"/>
        <v>0</v>
      </c>
      <c r="N38" s="22">
        <f t="shared" si="21"/>
        <v>287.8</v>
      </c>
      <c r="O38" s="22">
        <f t="shared" si="16"/>
        <v>287.8</v>
      </c>
      <c r="P38" s="28"/>
      <c r="Q38" s="37"/>
      <c r="R38" s="34">
        <f>SUM(R39:R40)</f>
        <v>0</v>
      </c>
      <c r="S38" s="27">
        <f t="shared" ref="S38:U38" si="22">SUM(S39:S40)</f>
        <v>0</v>
      </c>
      <c r="T38" s="27">
        <f t="shared" si="22"/>
        <v>292.95</v>
      </c>
      <c r="U38" s="27">
        <f t="shared" si="22"/>
        <v>0</v>
      </c>
      <c r="V38" s="22">
        <f t="shared" si="17"/>
        <v>292.95</v>
      </c>
      <c r="W38" s="33"/>
      <c r="X38" s="37"/>
      <c r="Y38" s="27">
        <f>SUM(Y39:Y40)</f>
        <v>0</v>
      </c>
      <c r="Z38" s="22">
        <f t="shared" ref="Z38:AB38" si="23">SUM(Z39:Z40)</f>
        <v>0</v>
      </c>
      <c r="AA38" s="22">
        <f t="shared" si="23"/>
        <v>0</v>
      </c>
      <c r="AB38" s="22">
        <f t="shared" si="23"/>
        <v>0</v>
      </c>
      <c r="AC38" s="22">
        <f t="shared" ref="AC38:AC39" si="24">SUM(Y38:AB38)</f>
        <v>0</v>
      </c>
      <c r="AD38" s="28"/>
      <c r="AE38" s="37"/>
      <c r="AF38" s="27">
        <f>SUM(AF39:AF40)</f>
        <v>0</v>
      </c>
      <c r="AG38" s="27">
        <f t="shared" ref="AG38:AI38" si="25">SUM(AG39:AG40)</f>
        <v>0</v>
      </c>
      <c r="AH38" s="27">
        <f t="shared" si="25"/>
        <v>0</v>
      </c>
      <c r="AI38" s="27">
        <f t="shared" si="25"/>
        <v>0</v>
      </c>
      <c r="AJ38" s="22">
        <f t="shared" ref="AJ38:AJ39" si="26">SUM(AF38:AI38)</f>
        <v>0</v>
      </c>
      <c r="AK38" s="28"/>
      <c r="AL38" s="26">
        <f>SUM(AL39:AL40)</f>
        <v>819.75</v>
      </c>
    </row>
    <row r="39" spans="1:40" ht="15.75" customHeight="1" x14ac:dyDescent="0.3">
      <c r="A39" s="35" t="s">
        <v>81</v>
      </c>
      <c r="B39" s="48" t="s">
        <v>82</v>
      </c>
      <c r="C39" s="26"/>
      <c r="D39" s="27"/>
      <c r="E39" s="27"/>
      <c r="F39" s="27"/>
      <c r="G39" s="42">
        <v>0</v>
      </c>
      <c r="H39" s="39">
        <f t="shared" si="15"/>
        <v>0</v>
      </c>
      <c r="I39" s="28"/>
      <c r="J39" s="37"/>
      <c r="K39" s="27"/>
      <c r="L39" s="22"/>
      <c r="M39" s="22"/>
      <c r="N39" s="39">
        <v>287.8</v>
      </c>
      <c r="O39" s="39">
        <f t="shared" si="16"/>
        <v>287.8</v>
      </c>
      <c r="P39" s="28"/>
      <c r="Q39" s="37"/>
      <c r="R39" s="51"/>
      <c r="S39" s="39"/>
      <c r="T39" s="39">
        <v>292.95</v>
      </c>
      <c r="U39" s="39"/>
      <c r="V39" s="39">
        <f t="shared" si="17"/>
        <v>292.95</v>
      </c>
      <c r="W39" s="33"/>
      <c r="X39" s="37"/>
      <c r="Y39" s="27"/>
      <c r="Z39" s="22"/>
      <c r="AA39" s="22"/>
      <c r="AB39" s="39"/>
      <c r="AC39" s="39">
        <f t="shared" si="24"/>
        <v>0</v>
      </c>
      <c r="AD39" s="28"/>
      <c r="AE39" s="37"/>
      <c r="AF39" s="42"/>
      <c r="AG39" s="39"/>
      <c r="AH39" s="39"/>
      <c r="AI39" s="39"/>
      <c r="AJ39" s="39">
        <f t="shared" si="26"/>
        <v>0</v>
      </c>
      <c r="AK39" s="28"/>
      <c r="AL39" s="37">
        <f t="shared" si="4"/>
        <v>580.75</v>
      </c>
    </row>
    <row r="40" spans="1:40" ht="15.75" customHeight="1" x14ac:dyDescent="0.3">
      <c r="A40" s="35" t="s">
        <v>83</v>
      </c>
      <c r="B40" s="48" t="s">
        <v>84</v>
      </c>
      <c r="C40" s="37"/>
      <c r="D40" s="42"/>
      <c r="E40" s="42"/>
      <c r="F40" s="42">
        <v>239</v>
      </c>
      <c r="G40" s="42"/>
      <c r="H40" s="39">
        <f t="shared" si="15"/>
        <v>239</v>
      </c>
      <c r="I40" s="40"/>
      <c r="J40" s="37"/>
      <c r="K40" s="42"/>
      <c r="L40" s="39"/>
      <c r="M40" s="39"/>
      <c r="N40" s="39">
        <v>0</v>
      </c>
      <c r="O40" s="39">
        <f t="shared" si="16"/>
        <v>0</v>
      </c>
      <c r="P40" s="28"/>
      <c r="Q40" s="37"/>
      <c r="R40" s="51"/>
      <c r="S40" s="39"/>
      <c r="T40" s="39">
        <v>0</v>
      </c>
      <c r="U40" s="39"/>
      <c r="V40" s="39">
        <f t="shared" si="17"/>
        <v>0</v>
      </c>
      <c r="W40" s="33"/>
      <c r="X40" s="37"/>
      <c r="Y40" s="42"/>
      <c r="Z40" s="39"/>
      <c r="AA40" s="39"/>
      <c r="AB40" s="39"/>
      <c r="AC40" s="39"/>
      <c r="AD40" s="40"/>
      <c r="AE40" s="37"/>
      <c r="AF40" s="42"/>
      <c r="AG40" s="39"/>
      <c r="AH40" s="39"/>
      <c r="AI40" s="39"/>
      <c r="AJ40" s="39"/>
      <c r="AK40" s="40"/>
      <c r="AL40" s="26">
        <f t="shared" si="4"/>
        <v>239</v>
      </c>
    </row>
    <row r="41" spans="1:40" x14ac:dyDescent="0.3">
      <c r="A41" s="24" t="s">
        <v>85</v>
      </c>
      <c r="B41" s="52" t="s">
        <v>86</v>
      </c>
      <c r="C41" s="132">
        <v>1585.19</v>
      </c>
      <c r="D41" s="130" t="s">
        <v>212</v>
      </c>
      <c r="E41" s="127" t="s">
        <v>213</v>
      </c>
      <c r="F41" s="127" t="s">
        <v>214</v>
      </c>
      <c r="G41" s="127" t="s">
        <v>215</v>
      </c>
      <c r="H41" s="135" t="s">
        <v>216</v>
      </c>
      <c r="I41" s="135" t="s">
        <v>221</v>
      </c>
      <c r="J41" s="132">
        <v>0</v>
      </c>
      <c r="K41" s="130" t="s">
        <v>217</v>
      </c>
      <c r="L41" s="127" t="s">
        <v>218</v>
      </c>
      <c r="M41" s="127" t="s">
        <v>219</v>
      </c>
      <c r="N41" s="127" t="s">
        <v>220</v>
      </c>
      <c r="O41" s="127" t="s">
        <v>222</v>
      </c>
      <c r="P41" s="131" t="s">
        <v>223</v>
      </c>
      <c r="Q41" s="132">
        <v>0</v>
      </c>
      <c r="R41" s="164" t="s">
        <v>224</v>
      </c>
      <c r="S41" s="127" t="s">
        <v>225</v>
      </c>
      <c r="T41" s="127" t="s">
        <v>226</v>
      </c>
      <c r="U41" s="127" t="s">
        <v>227</v>
      </c>
      <c r="V41" s="127" t="s">
        <v>228</v>
      </c>
      <c r="W41" s="137" t="s">
        <v>229</v>
      </c>
      <c r="X41" s="132">
        <v>0</v>
      </c>
      <c r="Y41" s="130" t="s">
        <v>230</v>
      </c>
      <c r="Z41" s="127" t="s">
        <v>231</v>
      </c>
      <c r="AA41" s="127" t="s">
        <v>232</v>
      </c>
      <c r="AB41" s="127" t="s">
        <v>233</v>
      </c>
      <c r="AC41" s="127" t="s">
        <v>234</v>
      </c>
      <c r="AD41" s="131" t="s">
        <v>235</v>
      </c>
      <c r="AE41" s="132"/>
      <c r="AF41" s="130" t="s">
        <v>236</v>
      </c>
      <c r="AG41" s="127" t="s">
        <v>237</v>
      </c>
      <c r="AH41" s="127" t="s">
        <v>238</v>
      </c>
      <c r="AI41" s="127" t="s">
        <v>239</v>
      </c>
      <c r="AJ41" s="127" t="s">
        <v>240</v>
      </c>
      <c r="AK41" s="131" t="s">
        <v>241</v>
      </c>
      <c r="AL41" s="132" t="s">
        <v>242</v>
      </c>
      <c r="AN41" s="16"/>
    </row>
    <row r="42" spans="1:40" x14ac:dyDescent="0.3">
      <c r="A42" s="53" t="s">
        <v>87</v>
      </c>
      <c r="B42" s="25" t="s">
        <v>88</v>
      </c>
      <c r="C42" s="26"/>
      <c r="D42" s="42">
        <v>115.43870500000001</v>
      </c>
      <c r="E42" s="42">
        <v>115.43870500000001</v>
      </c>
      <c r="F42" s="42">
        <v>115.43870500000001</v>
      </c>
      <c r="G42" s="42">
        <v>115.43870500000001</v>
      </c>
      <c r="H42" s="31">
        <v>461.75482000000005</v>
      </c>
      <c r="I42" s="28"/>
      <c r="J42" s="26"/>
      <c r="K42" s="42">
        <v>134.90139250000001</v>
      </c>
      <c r="L42" s="42">
        <v>134.90139250000001</v>
      </c>
      <c r="M42" s="42">
        <v>134.90139250000001</v>
      </c>
      <c r="N42" s="42">
        <v>134.90139250000001</v>
      </c>
      <c r="O42" s="22">
        <v>539.60557000000006</v>
      </c>
      <c r="P42" s="28"/>
      <c r="Q42" s="26"/>
      <c r="R42" s="51">
        <v>148.239105</v>
      </c>
      <c r="S42" s="42">
        <v>148.239105</v>
      </c>
      <c r="T42" s="42">
        <v>148.239105</v>
      </c>
      <c r="U42" s="42">
        <v>148.239105</v>
      </c>
      <c r="V42" s="22">
        <v>592.95641999999998</v>
      </c>
      <c r="W42" s="33"/>
      <c r="X42" s="26"/>
      <c r="Y42" s="42">
        <v>151.09269750000001</v>
      </c>
      <c r="Z42" s="42">
        <v>151.09269750000001</v>
      </c>
      <c r="AA42" s="42">
        <v>151.09269750000001</v>
      </c>
      <c r="AB42" s="42">
        <v>151.09269750000001</v>
      </c>
      <c r="AC42" s="22">
        <v>604.37079000000006</v>
      </c>
      <c r="AD42" s="28"/>
      <c r="AE42" s="26"/>
      <c r="AF42" s="27">
        <v>147.67066249999996</v>
      </c>
      <c r="AG42" s="27">
        <v>147.67066249999996</v>
      </c>
      <c r="AH42" s="27">
        <v>147.67066249999996</v>
      </c>
      <c r="AI42" s="27">
        <v>147.67066249999996</v>
      </c>
      <c r="AJ42" s="27">
        <v>590.68264999999985</v>
      </c>
      <c r="AK42" s="28"/>
      <c r="AL42" s="26">
        <v>2789.3702499999999</v>
      </c>
      <c r="AN42" s="16"/>
    </row>
    <row r="43" spans="1:40" ht="17.25" customHeight="1" x14ac:dyDescent="0.3">
      <c r="A43" s="54" t="s">
        <v>89</v>
      </c>
      <c r="B43" s="25" t="s">
        <v>90</v>
      </c>
      <c r="C43" s="55">
        <v>1585.19</v>
      </c>
      <c r="D43" s="56">
        <v>1427.6200000000001</v>
      </c>
      <c r="E43" s="56">
        <v>1057.3400000000001</v>
      </c>
      <c r="F43" s="56">
        <v>1062.22</v>
      </c>
      <c r="G43" s="56">
        <v>114.24000000000001</v>
      </c>
      <c r="H43" s="57">
        <v>3661.4200000000005</v>
      </c>
      <c r="I43" s="56">
        <v>5246.6099999999988</v>
      </c>
      <c r="J43" s="49">
        <v>0</v>
      </c>
      <c r="K43" s="56">
        <v>0</v>
      </c>
      <c r="L43" s="56">
        <v>0</v>
      </c>
      <c r="M43" s="56">
        <v>298.13</v>
      </c>
      <c r="N43" s="56">
        <v>733.90000000000009</v>
      </c>
      <c r="O43" s="57">
        <v>1032.0300000000002</v>
      </c>
      <c r="P43" s="56">
        <v>1032.0300000000002</v>
      </c>
      <c r="Q43" s="55">
        <v>0</v>
      </c>
      <c r="R43" s="58">
        <v>0</v>
      </c>
      <c r="S43" s="56">
        <v>0</v>
      </c>
      <c r="T43" s="56">
        <v>585.9</v>
      </c>
      <c r="U43" s="56">
        <v>10</v>
      </c>
      <c r="V43" s="57">
        <v>595.9</v>
      </c>
      <c r="W43" s="59">
        <v>595.9</v>
      </c>
      <c r="X43" s="55">
        <v>0</v>
      </c>
      <c r="Y43" s="56">
        <v>0</v>
      </c>
      <c r="Z43" s="56">
        <v>0</v>
      </c>
      <c r="AA43" s="56">
        <v>0</v>
      </c>
      <c r="AB43" s="56">
        <v>104.96000000000001</v>
      </c>
      <c r="AC43" s="57">
        <v>104.96000000000001</v>
      </c>
      <c r="AD43" s="56">
        <v>104.96000000000001</v>
      </c>
      <c r="AE43" s="55">
        <v>0</v>
      </c>
      <c r="AF43" s="56">
        <v>0</v>
      </c>
      <c r="AG43" s="56">
        <v>0</v>
      </c>
      <c r="AH43" s="56">
        <v>50</v>
      </c>
      <c r="AI43" s="56">
        <v>216.52</v>
      </c>
      <c r="AJ43" s="57">
        <v>266.52</v>
      </c>
      <c r="AK43" s="56">
        <v>266.52</v>
      </c>
      <c r="AL43" s="55">
        <v>5660.8300000000017</v>
      </c>
      <c r="AN43" s="16"/>
    </row>
    <row r="44" spans="1:40" ht="29.25" customHeight="1" x14ac:dyDescent="0.3">
      <c r="A44" s="35" t="s">
        <v>91</v>
      </c>
      <c r="B44" s="36" t="s">
        <v>28</v>
      </c>
      <c r="C44" s="49">
        <v>1495.91</v>
      </c>
      <c r="D44" s="60">
        <v>363.58000000000004</v>
      </c>
      <c r="E44" s="57"/>
      <c r="F44" s="57"/>
      <c r="G44" s="57"/>
      <c r="H44" s="61">
        <f>SUM(D44:G44)</f>
        <v>363.58000000000004</v>
      </c>
      <c r="I44" s="62">
        <v>1859.49</v>
      </c>
      <c r="J44" s="49">
        <f t="shared" ref="J44:J62" si="27">C44+H44-I44</f>
        <v>0</v>
      </c>
      <c r="K44" s="56"/>
      <c r="L44" s="57"/>
      <c r="M44" s="57"/>
      <c r="N44" s="57"/>
      <c r="O44" s="61">
        <f>SUM(K44:N44)</f>
        <v>0</v>
      </c>
      <c r="P44" s="62"/>
      <c r="Q44" s="49">
        <f t="shared" ref="Q44:Q92" si="28">J44+O44-P44</f>
        <v>0</v>
      </c>
      <c r="R44" s="58"/>
      <c r="S44" s="57"/>
      <c r="T44" s="57"/>
      <c r="U44" s="61"/>
      <c r="V44" s="61">
        <f>SUM(R44:U44)</f>
        <v>0</v>
      </c>
      <c r="W44" s="63"/>
      <c r="X44" s="49">
        <f t="shared" ref="X44:X92" si="29">Q44+V44-W44</f>
        <v>0</v>
      </c>
      <c r="Y44" s="56"/>
      <c r="Z44" s="57"/>
      <c r="AA44" s="57"/>
      <c r="AB44" s="57"/>
      <c r="AC44" s="61">
        <f>SUM(Y44:AB44)</f>
        <v>0</v>
      </c>
      <c r="AD44" s="62"/>
      <c r="AE44" s="49">
        <f t="shared" ref="AE44:AE92" si="30">X44+AC44-AD44</f>
        <v>0</v>
      </c>
      <c r="AF44" s="56"/>
      <c r="AG44" s="57"/>
      <c r="AH44" s="57"/>
      <c r="AI44" s="61"/>
      <c r="AJ44" s="61">
        <f>SUM(AF44:AI44)</f>
        <v>0</v>
      </c>
      <c r="AK44" s="62"/>
      <c r="AL44" s="55">
        <f t="shared" ref="AL44:AL92" si="31">H44+O44+V44+AC44+AJ44</f>
        <v>363.58000000000004</v>
      </c>
    </row>
    <row r="45" spans="1:40" ht="31.5" customHeight="1" x14ac:dyDescent="0.3">
      <c r="A45" s="35" t="s">
        <v>92</v>
      </c>
      <c r="B45" s="36" t="s">
        <v>30</v>
      </c>
      <c r="C45" s="49"/>
      <c r="D45" s="60">
        <v>1004.6</v>
      </c>
      <c r="E45" s="61">
        <v>886.54000000000008</v>
      </c>
      <c r="F45" s="61">
        <v>886.53000000000009</v>
      </c>
      <c r="G45" s="61"/>
      <c r="H45" s="61">
        <f t="shared" ref="H45:H62" si="32">SUM(D45:G45)</f>
        <v>2777.67</v>
      </c>
      <c r="I45" s="62">
        <v>2777.67</v>
      </c>
      <c r="J45" s="49">
        <f t="shared" si="27"/>
        <v>0</v>
      </c>
      <c r="K45" s="56"/>
      <c r="L45" s="57"/>
      <c r="M45" s="57"/>
      <c r="N45" s="57"/>
      <c r="O45" s="61">
        <f t="shared" ref="O45:O62" si="33">SUM(K45:N45)</f>
        <v>0</v>
      </c>
      <c r="P45" s="62"/>
      <c r="Q45" s="49">
        <f t="shared" si="28"/>
        <v>0</v>
      </c>
      <c r="R45" s="58"/>
      <c r="S45" s="57"/>
      <c r="T45" s="57"/>
      <c r="U45" s="61"/>
      <c r="V45" s="61">
        <f t="shared" ref="V45:V58" si="34">SUM(R45:U45)</f>
        <v>0</v>
      </c>
      <c r="W45" s="63"/>
      <c r="X45" s="49">
        <f t="shared" si="29"/>
        <v>0</v>
      </c>
      <c r="Y45" s="56"/>
      <c r="Z45" s="57"/>
      <c r="AA45" s="57"/>
      <c r="AB45" s="57"/>
      <c r="AC45" s="61">
        <f t="shared" ref="AC45:AC46" si="35">SUM(Y45:AB45)</f>
        <v>0</v>
      </c>
      <c r="AD45" s="62"/>
      <c r="AE45" s="49">
        <f t="shared" si="30"/>
        <v>0</v>
      </c>
      <c r="AF45" s="56"/>
      <c r="AG45" s="57"/>
      <c r="AH45" s="57"/>
      <c r="AI45" s="61"/>
      <c r="AJ45" s="61">
        <f t="shared" ref="AJ45:AJ46" si="36">SUM(AF45:AI45)</f>
        <v>0</v>
      </c>
      <c r="AK45" s="62"/>
      <c r="AL45" s="55">
        <f t="shared" si="31"/>
        <v>2777.67</v>
      </c>
    </row>
    <row r="46" spans="1:40" ht="53.25" customHeight="1" x14ac:dyDescent="0.3">
      <c r="A46" s="35" t="s">
        <v>93</v>
      </c>
      <c r="B46" s="36" t="s">
        <v>38</v>
      </c>
      <c r="C46" s="49">
        <v>10</v>
      </c>
      <c r="D46" s="60">
        <v>59.44</v>
      </c>
      <c r="E46" s="61"/>
      <c r="F46" s="61"/>
      <c r="G46" s="61"/>
      <c r="H46" s="61">
        <f t="shared" si="32"/>
        <v>59.44</v>
      </c>
      <c r="I46" s="62">
        <v>69.44</v>
      </c>
      <c r="J46" s="49">
        <f t="shared" si="27"/>
        <v>0</v>
      </c>
      <c r="K46" s="56"/>
      <c r="L46" s="57"/>
      <c r="M46" s="57"/>
      <c r="N46" s="57"/>
      <c r="O46" s="61">
        <f t="shared" si="33"/>
        <v>0</v>
      </c>
      <c r="P46" s="62"/>
      <c r="Q46" s="49">
        <f t="shared" si="28"/>
        <v>0</v>
      </c>
      <c r="R46" s="58"/>
      <c r="S46" s="57"/>
      <c r="T46" s="57"/>
      <c r="U46" s="61"/>
      <c r="V46" s="61">
        <f t="shared" si="34"/>
        <v>0</v>
      </c>
      <c r="W46" s="63"/>
      <c r="X46" s="49">
        <f t="shared" si="29"/>
        <v>0</v>
      </c>
      <c r="Y46" s="56"/>
      <c r="Z46" s="57"/>
      <c r="AA46" s="57"/>
      <c r="AB46" s="57"/>
      <c r="AC46" s="61">
        <f t="shared" si="35"/>
        <v>0</v>
      </c>
      <c r="AD46" s="62"/>
      <c r="AE46" s="49">
        <f t="shared" si="30"/>
        <v>0</v>
      </c>
      <c r="AF46" s="56"/>
      <c r="AG46" s="57"/>
      <c r="AH46" s="57"/>
      <c r="AI46" s="61"/>
      <c r="AJ46" s="61">
        <f t="shared" si="36"/>
        <v>0</v>
      </c>
      <c r="AK46" s="62"/>
      <c r="AL46" s="55">
        <f t="shared" si="31"/>
        <v>59.44</v>
      </c>
    </row>
    <row r="47" spans="1:40" ht="42.75" customHeight="1" x14ac:dyDescent="0.3">
      <c r="A47" s="35" t="s">
        <v>94</v>
      </c>
      <c r="B47" s="36" t="s">
        <v>57</v>
      </c>
      <c r="C47" s="49"/>
      <c r="D47" s="60"/>
      <c r="E47" s="61">
        <v>32</v>
      </c>
      <c r="F47" s="61"/>
      <c r="G47" s="61"/>
      <c r="H47" s="61">
        <f t="shared" si="32"/>
        <v>32</v>
      </c>
      <c r="I47" s="62">
        <v>32</v>
      </c>
      <c r="J47" s="49">
        <f t="shared" si="27"/>
        <v>0</v>
      </c>
      <c r="K47" s="56"/>
      <c r="L47" s="57"/>
      <c r="M47" s="57"/>
      <c r="N47" s="57"/>
      <c r="O47" s="61"/>
      <c r="P47" s="62"/>
      <c r="Q47" s="49"/>
      <c r="R47" s="58"/>
      <c r="S47" s="57"/>
      <c r="T47" s="57"/>
      <c r="U47" s="61"/>
      <c r="V47" s="61"/>
      <c r="W47" s="63"/>
      <c r="X47" s="49"/>
      <c r="Y47" s="56"/>
      <c r="Z47" s="57"/>
      <c r="AA47" s="57"/>
      <c r="AB47" s="57"/>
      <c r="AC47" s="61"/>
      <c r="AD47" s="62"/>
      <c r="AE47" s="49"/>
      <c r="AF47" s="56"/>
      <c r="AG47" s="57"/>
      <c r="AH47" s="57"/>
      <c r="AI47" s="61"/>
      <c r="AJ47" s="61"/>
      <c r="AK47" s="62"/>
      <c r="AL47" s="55">
        <f t="shared" si="31"/>
        <v>32</v>
      </c>
    </row>
    <row r="48" spans="1:40" ht="30" customHeight="1" x14ac:dyDescent="0.3">
      <c r="A48" s="35" t="s">
        <v>95</v>
      </c>
      <c r="B48" s="46" t="s">
        <v>59</v>
      </c>
      <c r="C48" s="64"/>
      <c r="D48" s="65"/>
      <c r="E48" s="66"/>
      <c r="F48" s="66"/>
      <c r="G48" s="66">
        <v>48.13</v>
      </c>
      <c r="H48" s="66">
        <f t="shared" si="32"/>
        <v>48.13</v>
      </c>
      <c r="I48" s="67">
        <v>48.13</v>
      </c>
      <c r="J48" s="64">
        <f t="shared" si="27"/>
        <v>0</v>
      </c>
      <c r="K48" s="68"/>
      <c r="L48" s="69"/>
      <c r="M48" s="69"/>
      <c r="N48" s="69"/>
      <c r="O48" s="66">
        <f t="shared" si="33"/>
        <v>0</v>
      </c>
      <c r="P48" s="67"/>
      <c r="Q48" s="64">
        <f t="shared" si="28"/>
        <v>0</v>
      </c>
      <c r="R48" s="70"/>
      <c r="S48" s="69"/>
      <c r="T48" s="69"/>
      <c r="U48" s="66"/>
      <c r="V48" s="66">
        <f t="shared" si="34"/>
        <v>0</v>
      </c>
      <c r="W48" s="71"/>
      <c r="X48" s="64">
        <f t="shared" si="29"/>
        <v>0</v>
      </c>
      <c r="Y48" s="68"/>
      <c r="Z48" s="69"/>
      <c r="AA48" s="69"/>
      <c r="AB48" s="69"/>
      <c r="AC48" s="66">
        <f t="shared" ref="AC48:AC68" si="37">SUM(Y48:AB48)</f>
        <v>0</v>
      </c>
      <c r="AD48" s="67"/>
      <c r="AE48" s="64">
        <f t="shared" si="30"/>
        <v>0</v>
      </c>
      <c r="AF48" s="68"/>
      <c r="AG48" s="69"/>
      <c r="AH48" s="69"/>
      <c r="AI48" s="66"/>
      <c r="AJ48" s="66">
        <f t="shared" ref="AJ48:AJ58" si="38">SUM(AF48:AI48)</f>
        <v>0</v>
      </c>
      <c r="AK48" s="67"/>
      <c r="AL48" s="55">
        <f t="shared" si="31"/>
        <v>48.13</v>
      </c>
    </row>
    <row r="49" spans="1:38" ht="31.2" customHeight="1" x14ac:dyDescent="0.3">
      <c r="A49" s="35" t="s">
        <v>96</v>
      </c>
      <c r="B49" s="46" t="s">
        <v>61</v>
      </c>
      <c r="C49" s="64"/>
      <c r="D49" s="65"/>
      <c r="E49" s="66"/>
      <c r="F49" s="66"/>
      <c r="G49" s="66">
        <v>33.11</v>
      </c>
      <c r="H49" s="66">
        <f t="shared" si="32"/>
        <v>33.11</v>
      </c>
      <c r="I49" s="67">
        <v>33.11</v>
      </c>
      <c r="J49" s="64">
        <f t="shared" si="27"/>
        <v>0</v>
      </c>
      <c r="K49" s="68"/>
      <c r="L49" s="69"/>
      <c r="M49" s="69"/>
      <c r="N49" s="69"/>
      <c r="O49" s="66">
        <f t="shared" si="33"/>
        <v>0</v>
      </c>
      <c r="P49" s="67"/>
      <c r="Q49" s="64">
        <f t="shared" si="28"/>
        <v>0</v>
      </c>
      <c r="R49" s="70"/>
      <c r="S49" s="69"/>
      <c r="T49" s="69"/>
      <c r="U49" s="66"/>
      <c r="V49" s="66">
        <f t="shared" si="34"/>
        <v>0</v>
      </c>
      <c r="W49" s="71"/>
      <c r="X49" s="64">
        <f t="shared" si="29"/>
        <v>0</v>
      </c>
      <c r="Y49" s="68"/>
      <c r="Z49" s="69"/>
      <c r="AA49" s="69"/>
      <c r="AB49" s="69"/>
      <c r="AC49" s="66">
        <f t="shared" si="37"/>
        <v>0</v>
      </c>
      <c r="AD49" s="67"/>
      <c r="AE49" s="64">
        <f t="shared" si="30"/>
        <v>0</v>
      </c>
      <c r="AF49" s="68"/>
      <c r="AG49" s="69"/>
      <c r="AH49" s="69"/>
      <c r="AI49" s="66"/>
      <c r="AJ49" s="66">
        <f t="shared" si="38"/>
        <v>0</v>
      </c>
      <c r="AK49" s="67"/>
      <c r="AL49" s="55">
        <f t="shared" si="31"/>
        <v>33.11</v>
      </c>
    </row>
    <row r="50" spans="1:38" ht="29.25" customHeight="1" x14ac:dyDescent="0.3">
      <c r="A50" s="35" t="s">
        <v>97</v>
      </c>
      <c r="B50" s="46" t="s">
        <v>63</v>
      </c>
      <c r="C50" s="64"/>
      <c r="D50" s="65"/>
      <c r="E50" s="66"/>
      <c r="F50" s="66">
        <v>72.19</v>
      </c>
      <c r="G50" s="66"/>
      <c r="H50" s="66">
        <f t="shared" si="32"/>
        <v>72.19</v>
      </c>
      <c r="I50" s="67">
        <v>72.19</v>
      </c>
      <c r="J50" s="64">
        <f t="shared" si="27"/>
        <v>0</v>
      </c>
      <c r="K50" s="68"/>
      <c r="L50" s="69"/>
      <c r="M50" s="69"/>
      <c r="N50" s="69"/>
      <c r="O50" s="66">
        <f t="shared" si="33"/>
        <v>0</v>
      </c>
      <c r="P50" s="67"/>
      <c r="Q50" s="64">
        <f t="shared" si="28"/>
        <v>0</v>
      </c>
      <c r="R50" s="70"/>
      <c r="S50" s="69"/>
      <c r="T50" s="69"/>
      <c r="U50" s="66"/>
      <c r="V50" s="66">
        <f t="shared" si="34"/>
        <v>0</v>
      </c>
      <c r="W50" s="71"/>
      <c r="X50" s="64">
        <f t="shared" si="29"/>
        <v>0</v>
      </c>
      <c r="Y50" s="68"/>
      <c r="Z50" s="69"/>
      <c r="AA50" s="69"/>
      <c r="AB50" s="69"/>
      <c r="AC50" s="66">
        <f t="shared" si="37"/>
        <v>0</v>
      </c>
      <c r="AD50" s="67"/>
      <c r="AE50" s="64">
        <f t="shared" si="30"/>
        <v>0</v>
      </c>
      <c r="AF50" s="68"/>
      <c r="AG50" s="69"/>
      <c r="AH50" s="69"/>
      <c r="AI50" s="66"/>
      <c r="AJ50" s="66">
        <f t="shared" si="38"/>
        <v>0</v>
      </c>
      <c r="AK50" s="67"/>
      <c r="AL50" s="55">
        <f t="shared" si="31"/>
        <v>72.19</v>
      </c>
    </row>
    <row r="51" spans="1:38" ht="23.4" customHeight="1" x14ac:dyDescent="0.3">
      <c r="A51" s="35" t="s">
        <v>98</v>
      </c>
      <c r="B51" s="46" t="s">
        <v>52</v>
      </c>
      <c r="C51" s="64"/>
      <c r="D51" s="65"/>
      <c r="E51" s="66"/>
      <c r="F51" s="66">
        <v>90</v>
      </c>
      <c r="G51" s="66"/>
      <c r="H51" s="66">
        <f t="shared" si="32"/>
        <v>90</v>
      </c>
      <c r="I51" s="67">
        <v>90</v>
      </c>
      <c r="J51" s="64">
        <f t="shared" si="27"/>
        <v>0</v>
      </c>
      <c r="K51" s="68"/>
      <c r="L51" s="69"/>
      <c r="M51" s="69"/>
      <c r="N51" s="69"/>
      <c r="O51" s="66">
        <f t="shared" si="33"/>
        <v>0</v>
      </c>
      <c r="P51" s="67"/>
      <c r="Q51" s="64">
        <f t="shared" si="28"/>
        <v>0</v>
      </c>
      <c r="R51" s="70"/>
      <c r="S51" s="69"/>
      <c r="T51" s="69"/>
      <c r="U51" s="66"/>
      <c r="V51" s="66">
        <f t="shared" si="34"/>
        <v>0</v>
      </c>
      <c r="W51" s="71"/>
      <c r="X51" s="64">
        <f t="shared" si="29"/>
        <v>0</v>
      </c>
      <c r="Y51" s="68"/>
      <c r="Z51" s="69"/>
      <c r="AA51" s="69"/>
      <c r="AB51" s="69"/>
      <c r="AC51" s="66">
        <f t="shared" si="37"/>
        <v>0</v>
      </c>
      <c r="AD51" s="67"/>
      <c r="AE51" s="64">
        <f t="shared" si="30"/>
        <v>0</v>
      </c>
      <c r="AF51" s="68"/>
      <c r="AG51" s="69"/>
      <c r="AH51" s="69"/>
      <c r="AI51" s="66"/>
      <c r="AJ51" s="66">
        <f t="shared" si="38"/>
        <v>0</v>
      </c>
      <c r="AK51" s="67"/>
      <c r="AL51" s="55">
        <f t="shared" si="31"/>
        <v>90</v>
      </c>
    </row>
    <row r="52" spans="1:38" ht="24.6" customHeight="1" x14ac:dyDescent="0.3">
      <c r="A52" s="35" t="s">
        <v>99</v>
      </c>
      <c r="B52" s="46" t="s">
        <v>65</v>
      </c>
      <c r="C52" s="64"/>
      <c r="D52" s="65"/>
      <c r="E52" s="66">
        <v>6</v>
      </c>
      <c r="F52" s="66"/>
      <c r="G52" s="66"/>
      <c r="H52" s="66">
        <f t="shared" si="32"/>
        <v>6</v>
      </c>
      <c r="I52" s="67">
        <v>6</v>
      </c>
      <c r="J52" s="64">
        <f t="shared" si="27"/>
        <v>0</v>
      </c>
      <c r="K52" s="68"/>
      <c r="L52" s="69"/>
      <c r="M52" s="69"/>
      <c r="N52" s="69"/>
      <c r="O52" s="66">
        <f t="shared" si="33"/>
        <v>0</v>
      </c>
      <c r="P52" s="67"/>
      <c r="Q52" s="64">
        <f t="shared" si="28"/>
        <v>0</v>
      </c>
      <c r="R52" s="70"/>
      <c r="S52" s="69"/>
      <c r="T52" s="69"/>
      <c r="U52" s="66"/>
      <c r="V52" s="66">
        <f t="shared" si="34"/>
        <v>0</v>
      </c>
      <c r="W52" s="71"/>
      <c r="X52" s="64">
        <f t="shared" si="29"/>
        <v>0</v>
      </c>
      <c r="Y52" s="68"/>
      <c r="Z52" s="69"/>
      <c r="AA52" s="69"/>
      <c r="AB52" s="69"/>
      <c r="AC52" s="66">
        <f t="shared" si="37"/>
        <v>0</v>
      </c>
      <c r="AD52" s="67"/>
      <c r="AE52" s="64">
        <f t="shared" si="30"/>
        <v>0</v>
      </c>
      <c r="AF52" s="68"/>
      <c r="AG52" s="69"/>
      <c r="AH52" s="69"/>
      <c r="AI52" s="66"/>
      <c r="AJ52" s="66">
        <f t="shared" si="38"/>
        <v>0</v>
      </c>
      <c r="AK52" s="67"/>
      <c r="AL52" s="55">
        <f t="shared" si="31"/>
        <v>6</v>
      </c>
    </row>
    <row r="53" spans="1:38" ht="31.2" customHeight="1" x14ac:dyDescent="0.3">
      <c r="A53" s="35" t="s">
        <v>100</v>
      </c>
      <c r="B53" s="46" t="s">
        <v>101</v>
      </c>
      <c r="C53" s="64"/>
      <c r="D53" s="65"/>
      <c r="E53" s="66"/>
      <c r="F53" s="66"/>
      <c r="G53" s="66">
        <v>23</v>
      </c>
      <c r="H53" s="66">
        <f t="shared" si="32"/>
        <v>23</v>
      </c>
      <c r="I53" s="67">
        <v>23</v>
      </c>
      <c r="J53" s="64">
        <f t="shared" si="27"/>
        <v>0</v>
      </c>
      <c r="K53" s="68"/>
      <c r="L53" s="69"/>
      <c r="M53" s="69"/>
      <c r="N53" s="69"/>
      <c r="O53" s="66">
        <f t="shared" si="33"/>
        <v>0</v>
      </c>
      <c r="P53" s="67"/>
      <c r="Q53" s="64">
        <f t="shared" si="28"/>
        <v>0</v>
      </c>
      <c r="R53" s="70"/>
      <c r="S53" s="69"/>
      <c r="T53" s="69"/>
      <c r="U53" s="66"/>
      <c r="V53" s="66">
        <f t="shared" si="34"/>
        <v>0</v>
      </c>
      <c r="W53" s="71"/>
      <c r="X53" s="64">
        <f t="shared" si="29"/>
        <v>0</v>
      </c>
      <c r="Y53" s="68"/>
      <c r="Z53" s="69"/>
      <c r="AA53" s="69"/>
      <c r="AB53" s="69"/>
      <c r="AC53" s="66">
        <f t="shared" si="37"/>
        <v>0</v>
      </c>
      <c r="AD53" s="67"/>
      <c r="AE53" s="64">
        <f t="shared" si="30"/>
        <v>0</v>
      </c>
      <c r="AF53" s="68"/>
      <c r="AG53" s="69"/>
      <c r="AH53" s="69"/>
      <c r="AI53" s="66"/>
      <c r="AJ53" s="66">
        <f t="shared" si="38"/>
        <v>0</v>
      </c>
      <c r="AK53" s="67"/>
      <c r="AL53" s="55">
        <f t="shared" si="31"/>
        <v>23</v>
      </c>
    </row>
    <row r="54" spans="1:38" ht="31.5" customHeight="1" x14ac:dyDescent="0.3">
      <c r="A54" s="72" t="s">
        <v>102</v>
      </c>
      <c r="B54" s="73" t="s">
        <v>67</v>
      </c>
      <c r="C54" s="64"/>
      <c r="D54" s="65"/>
      <c r="E54" s="66"/>
      <c r="F54" s="66"/>
      <c r="G54" s="66"/>
      <c r="H54" s="66">
        <f t="shared" si="32"/>
        <v>0</v>
      </c>
      <c r="I54" s="67">
        <v>0</v>
      </c>
      <c r="J54" s="64">
        <f t="shared" si="27"/>
        <v>0</v>
      </c>
      <c r="K54" s="68"/>
      <c r="L54" s="69"/>
      <c r="M54" s="66">
        <v>148.13</v>
      </c>
      <c r="N54" s="66"/>
      <c r="O54" s="66">
        <f t="shared" si="33"/>
        <v>148.13</v>
      </c>
      <c r="P54" s="67">
        <v>148.13</v>
      </c>
      <c r="Q54" s="64">
        <f t="shared" si="28"/>
        <v>0</v>
      </c>
      <c r="R54" s="70"/>
      <c r="S54" s="69"/>
      <c r="T54" s="69"/>
      <c r="U54" s="66"/>
      <c r="V54" s="66">
        <f t="shared" si="34"/>
        <v>0</v>
      </c>
      <c r="W54" s="71"/>
      <c r="X54" s="64">
        <f t="shared" si="29"/>
        <v>0</v>
      </c>
      <c r="Y54" s="68"/>
      <c r="Z54" s="69"/>
      <c r="AA54" s="66"/>
      <c r="AB54" s="66"/>
      <c r="AC54" s="66">
        <f t="shared" si="37"/>
        <v>0</v>
      </c>
      <c r="AD54" s="67"/>
      <c r="AE54" s="64">
        <f t="shared" si="30"/>
        <v>0</v>
      </c>
      <c r="AF54" s="68"/>
      <c r="AG54" s="69"/>
      <c r="AH54" s="69"/>
      <c r="AI54" s="66"/>
      <c r="AJ54" s="66">
        <f t="shared" si="38"/>
        <v>0</v>
      </c>
      <c r="AK54" s="67"/>
      <c r="AL54" s="55">
        <f t="shared" si="31"/>
        <v>148.13</v>
      </c>
    </row>
    <row r="55" spans="1:38" ht="81" customHeight="1" x14ac:dyDescent="0.3">
      <c r="A55" s="35" t="s">
        <v>103</v>
      </c>
      <c r="B55" s="45" t="s">
        <v>104</v>
      </c>
      <c r="C55" s="74"/>
      <c r="D55" s="75"/>
      <c r="E55" s="76"/>
      <c r="F55" s="76"/>
      <c r="G55" s="66">
        <v>10</v>
      </c>
      <c r="H55" s="66">
        <f t="shared" si="32"/>
        <v>10</v>
      </c>
      <c r="I55" s="67">
        <v>10</v>
      </c>
      <c r="J55" s="64">
        <f t="shared" si="27"/>
        <v>0</v>
      </c>
      <c r="K55" s="68"/>
      <c r="L55" s="69"/>
      <c r="M55" s="69"/>
      <c r="N55" s="66">
        <v>10</v>
      </c>
      <c r="O55" s="66">
        <f t="shared" si="33"/>
        <v>10</v>
      </c>
      <c r="P55" s="67">
        <v>10</v>
      </c>
      <c r="Q55" s="64">
        <f t="shared" si="28"/>
        <v>0</v>
      </c>
      <c r="R55" s="70"/>
      <c r="S55" s="69"/>
      <c r="T55" s="69"/>
      <c r="U55" s="66">
        <v>10</v>
      </c>
      <c r="V55" s="66">
        <f t="shared" si="34"/>
        <v>10</v>
      </c>
      <c r="W55" s="71">
        <v>10</v>
      </c>
      <c r="X55" s="64">
        <f t="shared" si="29"/>
        <v>0</v>
      </c>
      <c r="Y55" s="68"/>
      <c r="Z55" s="69"/>
      <c r="AA55" s="69"/>
      <c r="AB55" s="66"/>
      <c r="AC55" s="66">
        <f t="shared" si="37"/>
        <v>0</v>
      </c>
      <c r="AD55" s="67"/>
      <c r="AE55" s="64">
        <f t="shared" si="30"/>
        <v>0</v>
      </c>
      <c r="AF55" s="68"/>
      <c r="AG55" s="69"/>
      <c r="AH55" s="69"/>
      <c r="AI55" s="66"/>
      <c r="AJ55" s="66">
        <f t="shared" si="38"/>
        <v>0</v>
      </c>
      <c r="AK55" s="67"/>
      <c r="AL55" s="55">
        <f t="shared" si="31"/>
        <v>30</v>
      </c>
    </row>
    <row r="56" spans="1:38" ht="50.25" customHeight="1" x14ac:dyDescent="0.3">
      <c r="A56" s="35" t="s">
        <v>105</v>
      </c>
      <c r="B56" s="46" t="s">
        <v>69</v>
      </c>
      <c r="C56" s="74"/>
      <c r="D56" s="75"/>
      <c r="E56" s="76"/>
      <c r="F56" s="76"/>
      <c r="G56" s="66"/>
      <c r="H56" s="66">
        <f t="shared" si="32"/>
        <v>0</v>
      </c>
      <c r="I56" s="67"/>
      <c r="J56" s="64">
        <f t="shared" si="27"/>
        <v>0</v>
      </c>
      <c r="K56" s="68"/>
      <c r="L56" s="69"/>
      <c r="M56" s="66">
        <v>150</v>
      </c>
      <c r="N56" s="69"/>
      <c r="O56" s="66">
        <f t="shared" si="33"/>
        <v>150</v>
      </c>
      <c r="P56" s="67">
        <v>150</v>
      </c>
      <c r="Q56" s="64">
        <f t="shared" si="28"/>
        <v>0</v>
      </c>
      <c r="R56" s="70"/>
      <c r="S56" s="69"/>
      <c r="T56" s="69"/>
      <c r="U56" s="66"/>
      <c r="V56" s="66">
        <f t="shared" si="34"/>
        <v>0</v>
      </c>
      <c r="W56" s="71"/>
      <c r="X56" s="64">
        <f t="shared" si="29"/>
        <v>0</v>
      </c>
      <c r="Y56" s="68"/>
      <c r="Z56" s="69"/>
      <c r="AA56" s="66"/>
      <c r="AB56" s="69"/>
      <c r="AC56" s="66">
        <f t="shared" si="37"/>
        <v>0</v>
      </c>
      <c r="AD56" s="67"/>
      <c r="AE56" s="64">
        <f t="shared" si="30"/>
        <v>0</v>
      </c>
      <c r="AF56" s="68"/>
      <c r="AG56" s="69"/>
      <c r="AH56" s="69"/>
      <c r="AI56" s="66"/>
      <c r="AJ56" s="66">
        <f t="shared" si="38"/>
        <v>0</v>
      </c>
      <c r="AK56" s="67"/>
      <c r="AL56" s="55">
        <f t="shared" si="31"/>
        <v>150</v>
      </c>
    </row>
    <row r="57" spans="1:38" ht="40.5" customHeight="1" x14ac:dyDescent="0.3">
      <c r="A57" s="35" t="s">
        <v>106</v>
      </c>
      <c r="B57" s="77" t="s">
        <v>71</v>
      </c>
      <c r="C57" s="74"/>
      <c r="D57" s="75"/>
      <c r="E57" s="76"/>
      <c r="F57" s="76"/>
      <c r="G57" s="66"/>
      <c r="H57" s="66">
        <f t="shared" si="32"/>
        <v>0</v>
      </c>
      <c r="I57" s="67"/>
      <c r="J57" s="64">
        <f t="shared" si="27"/>
        <v>0</v>
      </c>
      <c r="K57" s="68"/>
      <c r="L57" s="69"/>
      <c r="M57" s="69"/>
      <c r="N57" s="66">
        <v>148.30000000000001</v>
      </c>
      <c r="O57" s="66">
        <f t="shared" si="33"/>
        <v>148.30000000000001</v>
      </c>
      <c r="P57" s="67">
        <v>148.30000000000001</v>
      </c>
      <c r="Q57" s="64">
        <f t="shared" si="28"/>
        <v>0</v>
      </c>
      <c r="R57" s="70"/>
      <c r="S57" s="69"/>
      <c r="T57" s="66"/>
      <c r="U57" s="66"/>
      <c r="V57" s="66">
        <f t="shared" si="34"/>
        <v>0</v>
      </c>
      <c r="W57" s="71"/>
      <c r="X57" s="64">
        <f t="shared" si="29"/>
        <v>0</v>
      </c>
      <c r="Y57" s="68"/>
      <c r="Z57" s="69"/>
      <c r="AA57" s="69"/>
      <c r="AB57" s="66"/>
      <c r="AC57" s="66">
        <f t="shared" si="37"/>
        <v>0</v>
      </c>
      <c r="AD57" s="67"/>
      <c r="AE57" s="64">
        <f t="shared" si="30"/>
        <v>0</v>
      </c>
      <c r="AF57" s="68"/>
      <c r="AG57" s="69"/>
      <c r="AH57" s="66"/>
      <c r="AI57" s="66"/>
      <c r="AJ57" s="66">
        <f t="shared" si="38"/>
        <v>0</v>
      </c>
      <c r="AK57" s="67"/>
      <c r="AL57" s="55">
        <f t="shared" si="31"/>
        <v>148.30000000000001</v>
      </c>
    </row>
    <row r="58" spans="1:38" ht="19.5" customHeight="1" x14ac:dyDescent="0.3">
      <c r="A58" s="35" t="s">
        <v>107</v>
      </c>
      <c r="B58" s="47" t="s">
        <v>55</v>
      </c>
      <c r="C58" s="64"/>
      <c r="D58" s="65"/>
      <c r="E58" s="66">
        <v>95</v>
      </c>
      <c r="F58" s="66"/>
      <c r="G58" s="66"/>
      <c r="H58" s="66">
        <f t="shared" si="32"/>
        <v>95</v>
      </c>
      <c r="I58" s="67">
        <v>95</v>
      </c>
      <c r="J58" s="64">
        <f t="shared" si="27"/>
        <v>0</v>
      </c>
      <c r="K58" s="68"/>
      <c r="L58" s="69"/>
      <c r="M58" s="69"/>
      <c r="N58" s="69"/>
      <c r="O58" s="66">
        <f t="shared" si="33"/>
        <v>0</v>
      </c>
      <c r="P58" s="67"/>
      <c r="Q58" s="64">
        <f t="shared" si="28"/>
        <v>0</v>
      </c>
      <c r="R58" s="70"/>
      <c r="S58" s="69"/>
      <c r="T58" s="69"/>
      <c r="U58" s="66"/>
      <c r="V58" s="66">
        <f t="shared" si="34"/>
        <v>0</v>
      </c>
      <c r="W58" s="71"/>
      <c r="X58" s="64">
        <f t="shared" si="29"/>
        <v>0</v>
      </c>
      <c r="Y58" s="68"/>
      <c r="Z58" s="69"/>
      <c r="AA58" s="69"/>
      <c r="AB58" s="69"/>
      <c r="AC58" s="66">
        <f t="shared" si="37"/>
        <v>0</v>
      </c>
      <c r="AD58" s="67"/>
      <c r="AE58" s="64">
        <f t="shared" si="30"/>
        <v>0</v>
      </c>
      <c r="AF58" s="68"/>
      <c r="AG58" s="69"/>
      <c r="AH58" s="69"/>
      <c r="AI58" s="66"/>
      <c r="AJ58" s="66">
        <f t="shared" si="38"/>
        <v>0</v>
      </c>
      <c r="AK58" s="67"/>
      <c r="AL58" s="55">
        <f t="shared" si="31"/>
        <v>95</v>
      </c>
    </row>
    <row r="59" spans="1:38" ht="22.5" customHeight="1" x14ac:dyDescent="0.3">
      <c r="A59" s="35" t="s">
        <v>108</v>
      </c>
      <c r="B59" s="44" t="str">
        <f>[2]vandens!B26</f>
        <v>Raguviškių vandens gerinimo įrenginiai</v>
      </c>
      <c r="C59" s="64">
        <f>[2]vandens!C26</f>
        <v>0</v>
      </c>
      <c r="D59" s="65">
        <f>[2]vandens!D26</f>
        <v>0</v>
      </c>
      <c r="E59" s="66">
        <f>[2]vandens!E26</f>
        <v>0</v>
      </c>
      <c r="F59" s="66">
        <f>[2]vandens!F26</f>
        <v>0</v>
      </c>
      <c r="G59" s="66">
        <v>0</v>
      </c>
      <c r="H59" s="66">
        <f t="shared" si="32"/>
        <v>0</v>
      </c>
      <c r="I59" s="67"/>
      <c r="J59" s="64">
        <f t="shared" si="27"/>
        <v>0</v>
      </c>
      <c r="K59" s="65">
        <f>[2]vandens!K26</f>
        <v>0</v>
      </c>
      <c r="L59" s="66">
        <f>[2]vandens!L26</f>
        <v>0</v>
      </c>
      <c r="M59" s="66">
        <f>[2]vandens!M26</f>
        <v>0</v>
      </c>
      <c r="N59" s="66">
        <v>290</v>
      </c>
      <c r="O59" s="66">
        <f t="shared" si="33"/>
        <v>290</v>
      </c>
      <c r="P59" s="67">
        <v>290</v>
      </c>
      <c r="Q59" s="64">
        <f t="shared" si="28"/>
        <v>0</v>
      </c>
      <c r="R59" s="78">
        <f>[2]vandens!R26</f>
        <v>0</v>
      </c>
      <c r="S59" s="66">
        <f>[2]vandens!S26</f>
        <v>0</v>
      </c>
      <c r="T59" s="66">
        <f>[2]vandens!T26</f>
        <v>0</v>
      </c>
      <c r="U59" s="66">
        <f>[2]vandens!U26</f>
        <v>0</v>
      </c>
      <c r="V59" s="66">
        <f>[2]vandens!V26</f>
        <v>0</v>
      </c>
      <c r="W59" s="71">
        <f>[2]vandens!W26</f>
        <v>0</v>
      </c>
      <c r="X59" s="64">
        <f t="shared" si="29"/>
        <v>0</v>
      </c>
      <c r="Y59" s="65"/>
      <c r="Z59" s="66"/>
      <c r="AA59" s="66"/>
      <c r="AB59" s="66"/>
      <c r="AC59" s="66">
        <f t="shared" si="37"/>
        <v>0</v>
      </c>
      <c r="AD59" s="67"/>
      <c r="AE59" s="64">
        <f t="shared" si="30"/>
        <v>0</v>
      </c>
      <c r="AF59" s="65" t="e">
        <f>[2]vandens!AF26</f>
        <v>#REF!</v>
      </c>
      <c r="AG59" s="66" t="e">
        <f>[2]vandens!AG26</f>
        <v>#REF!</v>
      </c>
      <c r="AH59" s="66" t="e">
        <f>[2]vandens!AH26</f>
        <v>#REF!</v>
      </c>
      <c r="AI59" s="66" t="e">
        <f>[2]vandens!AI26</f>
        <v>#REF!</v>
      </c>
      <c r="AJ59" s="66" t="e">
        <f>[2]vandens!AJ26</f>
        <v>#REF!</v>
      </c>
      <c r="AK59" s="67" t="e">
        <f>[2]vandens!AK26</f>
        <v>#REF!</v>
      </c>
      <c r="AL59" s="55" t="e">
        <f t="shared" si="31"/>
        <v>#REF!</v>
      </c>
    </row>
    <row r="60" spans="1:38" ht="22.5" customHeight="1" x14ac:dyDescent="0.3">
      <c r="A60" s="35" t="s">
        <v>109</v>
      </c>
      <c r="B60" s="44" t="str">
        <f>[2]vandens!B27</f>
        <v>Leliūnų vandens gerinimo įrenginiai</v>
      </c>
      <c r="C60" s="64">
        <f>[2]vandens!C27</f>
        <v>0</v>
      </c>
      <c r="D60" s="65">
        <f>[2]vandens!D27</f>
        <v>0</v>
      </c>
      <c r="E60" s="66">
        <f>[2]vandens!E27</f>
        <v>0</v>
      </c>
      <c r="F60" s="66">
        <f>[2]vandens!F27</f>
        <v>0</v>
      </c>
      <c r="G60" s="66">
        <v>0</v>
      </c>
      <c r="H60" s="66">
        <f t="shared" si="32"/>
        <v>0</v>
      </c>
      <c r="I60" s="67"/>
      <c r="J60" s="64">
        <f t="shared" si="27"/>
        <v>0</v>
      </c>
      <c r="K60" s="65">
        <f>[2]vandens!K27</f>
        <v>0</v>
      </c>
      <c r="L60" s="66">
        <f>[2]vandens!L27</f>
        <v>0</v>
      </c>
      <c r="M60" s="66">
        <f>[2]vandens!M27</f>
        <v>0</v>
      </c>
      <c r="N60" s="66">
        <v>285.60000000000002</v>
      </c>
      <c r="O60" s="66">
        <f t="shared" si="33"/>
        <v>285.60000000000002</v>
      </c>
      <c r="P60" s="67">
        <v>285.60000000000002</v>
      </c>
      <c r="Q60" s="64">
        <f t="shared" si="28"/>
        <v>0</v>
      </c>
      <c r="R60" s="78">
        <f>[2]vandens!R27</f>
        <v>0</v>
      </c>
      <c r="S60" s="66">
        <f>[2]vandens!S27</f>
        <v>0</v>
      </c>
      <c r="T60" s="66">
        <f>[2]vandens!T27</f>
        <v>0</v>
      </c>
      <c r="U60" s="66">
        <f>[2]vandens!U27</f>
        <v>0</v>
      </c>
      <c r="V60" s="66">
        <f>[2]vandens!V27</f>
        <v>0</v>
      </c>
      <c r="W60" s="71">
        <f>[2]vandens!W27</f>
        <v>0</v>
      </c>
      <c r="X60" s="64">
        <f t="shared" si="29"/>
        <v>0</v>
      </c>
      <c r="Y60" s="65"/>
      <c r="Z60" s="66"/>
      <c r="AA60" s="66"/>
      <c r="AB60" s="66"/>
      <c r="AC60" s="66">
        <f t="shared" si="37"/>
        <v>0</v>
      </c>
      <c r="AD60" s="67"/>
      <c r="AE60" s="64">
        <f t="shared" si="30"/>
        <v>0</v>
      </c>
      <c r="AF60" s="65" t="e">
        <f>[2]vandens!AF27</f>
        <v>#REF!</v>
      </c>
      <c r="AG60" s="66" t="e">
        <f>[2]vandens!AG27</f>
        <v>#REF!</v>
      </c>
      <c r="AH60" s="66" t="e">
        <f>[2]vandens!AH27</f>
        <v>#REF!</v>
      </c>
      <c r="AI60" s="66" t="e">
        <f>[2]vandens!AI27</f>
        <v>#REF!</v>
      </c>
      <c r="AJ60" s="66" t="e">
        <f>[2]vandens!AJ27</f>
        <v>#REF!</v>
      </c>
      <c r="AK60" s="67" t="e">
        <f>[2]vandens!AK27</f>
        <v>#REF!</v>
      </c>
      <c r="AL60" s="55" t="e">
        <f t="shared" si="31"/>
        <v>#REF!</v>
      </c>
    </row>
    <row r="61" spans="1:38" ht="22.5" customHeight="1" x14ac:dyDescent="0.3">
      <c r="A61" s="35" t="s">
        <v>110</v>
      </c>
      <c r="B61" s="44" t="str">
        <f>[2]vandens!B28</f>
        <v>Juodupėnų vandens gerinimo įrenginiai</v>
      </c>
      <c r="C61" s="64">
        <f>[2]vandens!C28</f>
        <v>0</v>
      </c>
      <c r="D61" s="65">
        <f>[2]vandens!D28</f>
        <v>0</v>
      </c>
      <c r="E61" s="66">
        <f>[2]vandens!E28</f>
        <v>0</v>
      </c>
      <c r="F61" s="66">
        <f>[2]vandens!F28</f>
        <v>0</v>
      </c>
      <c r="G61" s="66">
        <f>[2]vandens!G28</f>
        <v>0</v>
      </c>
      <c r="H61" s="66">
        <f t="shared" si="32"/>
        <v>0</v>
      </c>
      <c r="I61" s="67"/>
      <c r="J61" s="64">
        <f t="shared" si="27"/>
        <v>0</v>
      </c>
      <c r="K61" s="65">
        <f>[2]vandens!K28</f>
        <v>0</v>
      </c>
      <c r="L61" s="66">
        <f>[2]vandens!L28</f>
        <v>0</v>
      </c>
      <c r="M61" s="66">
        <v>0</v>
      </c>
      <c r="N61" s="66">
        <f>[2]vandens!N28</f>
        <v>0</v>
      </c>
      <c r="O61" s="66">
        <f t="shared" si="33"/>
        <v>0</v>
      </c>
      <c r="P61" s="67"/>
      <c r="Q61" s="64">
        <f t="shared" si="28"/>
        <v>0</v>
      </c>
      <c r="R61" s="78">
        <f>[2]vandens!R28</f>
        <v>0</v>
      </c>
      <c r="S61" s="66">
        <f>[2]vandens!S28</f>
        <v>0</v>
      </c>
      <c r="T61" s="66">
        <v>290</v>
      </c>
      <c r="U61" s="66">
        <f>[2]vandens!U28</f>
        <v>0</v>
      </c>
      <c r="V61" s="66">
        <f>SUM(R61:U61)</f>
        <v>290</v>
      </c>
      <c r="W61" s="71">
        <v>290</v>
      </c>
      <c r="X61" s="64">
        <f t="shared" si="29"/>
        <v>0</v>
      </c>
      <c r="Y61" s="65"/>
      <c r="Z61" s="66"/>
      <c r="AA61" s="66"/>
      <c r="AB61" s="66"/>
      <c r="AC61" s="66">
        <f t="shared" si="37"/>
        <v>0</v>
      </c>
      <c r="AD61" s="67"/>
      <c r="AE61" s="64">
        <f t="shared" si="30"/>
        <v>0</v>
      </c>
      <c r="AF61" s="65" t="e">
        <f>[2]vandens!AF28</f>
        <v>#REF!</v>
      </c>
      <c r="AG61" s="66" t="e">
        <f>[2]vandens!AG28</f>
        <v>#REF!</v>
      </c>
      <c r="AH61" s="66" t="e">
        <f>[2]vandens!AH28</f>
        <v>#REF!</v>
      </c>
      <c r="AI61" s="66" t="e">
        <f>[2]vandens!AI28</f>
        <v>#REF!</v>
      </c>
      <c r="AJ61" s="66" t="e">
        <f>[2]vandens!AJ28</f>
        <v>#REF!</v>
      </c>
      <c r="AK61" s="67" t="e">
        <f>[2]vandens!AK28</f>
        <v>#REF!</v>
      </c>
      <c r="AL61" s="55" t="e">
        <f t="shared" si="31"/>
        <v>#REF!</v>
      </c>
    </row>
    <row r="62" spans="1:38" ht="22.5" customHeight="1" x14ac:dyDescent="0.3">
      <c r="A62" s="35" t="s">
        <v>111</v>
      </c>
      <c r="B62" s="44" t="str">
        <f>[2]vandens!B29</f>
        <v>Laukžemės vandens gerinimo įrenginiai</v>
      </c>
      <c r="C62" s="64">
        <f>[2]vandens!C29</f>
        <v>0</v>
      </c>
      <c r="D62" s="65">
        <f>[2]vandens!D29</f>
        <v>0</v>
      </c>
      <c r="E62" s="66">
        <f>[2]vandens!E29</f>
        <v>0</v>
      </c>
      <c r="F62" s="66">
        <f>[2]vandens!F29</f>
        <v>0</v>
      </c>
      <c r="G62" s="66">
        <f>[2]vandens!G29</f>
        <v>0</v>
      </c>
      <c r="H62" s="66">
        <f t="shared" si="32"/>
        <v>0</v>
      </c>
      <c r="I62" s="67"/>
      <c r="J62" s="64">
        <f t="shared" si="27"/>
        <v>0</v>
      </c>
      <c r="K62" s="65">
        <f>[2]vandens!K29</f>
        <v>0</v>
      </c>
      <c r="L62" s="66">
        <f>[2]vandens!L29</f>
        <v>0</v>
      </c>
      <c r="M62" s="66">
        <f>[2]vandens!M29</f>
        <v>0</v>
      </c>
      <c r="N62" s="66">
        <f>[2]vandens!N29</f>
        <v>0</v>
      </c>
      <c r="O62" s="66">
        <f t="shared" si="33"/>
        <v>0</v>
      </c>
      <c r="P62" s="67"/>
      <c r="Q62" s="64">
        <f t="shared" si="28"/>
        <v>0</v>
      </c>
      <c r="R62" s="78">
        <f>[2]vandens!R29</f>
        <v>0</v>
      </c>
      <c r="S62" s="66">
        <f>[2]vandens!S29</f>
        <v>0</v>
      </c>
      <c r="T62" s="66">
        <f>[2]vandens!T29</f>
        <v>295.89999999999998</v>
      </c>
      <c r="U62" s="66">
        <f>[2]vandens!U29</f>
        <v>0</v>
      </c>
      <c r="V62" s="66">
        <f>[2]vandens!V29</f>
        <v>295.89999999999998</v>
      </c>
      <c r="W62" s="71">
        <f>[2]vandens!W29</f>
        <v>295.89999999999998</v>
      </c>
      <c r="X62" s="64">
        <f t="shared" si="29"/>
        <v>0</v>
      </c>
      <c r="Y62" s="65" t="e">
        <f>[2]vandens!Y29</f>
        <v>#REF!</v>
      </c>
      <c r="Z62" s="66" t="e">
        <f>[2]vandens!Z29</f>
        <v>#REF!</v>
      </c>
      <c r="AA62" s="66" t="e">
        <f>[2]vandens!AA29</f>
        <v>#REF!</v>
      </c>
      <c r="AB62" s="66" t="e">
        <f>[2]vandens!AB29</f>
        <v>#REF!</v>
      </c>
      <c r="AC62" s="66" t="e">
        <f t="shared" si="37"/>
        <v>#REF!</v>
      </c>
      <c r="AD62" s="67"/>
      <c r="AE62" s="64" t="e">
        <f t="shared" si="30"/>
        <v>#REF!</v>
      </c>
      <c r="AF62" s="65" t="e">
        <f>[2]vandens!AF29</f>
        <v>#REF!</v>
      </c>
      <c r="AG62" s="66" t="e">
        <f>[2]vandens!AG29</f>
        <v>#REF!</v>
      </c>
      <c r="AH62" s="66" t="e">
        <f>[2]vandens!AH29</f>
        <v>#REF!</v>
      </c>
      <c r="AI62" s="66" t="e">
        <f>[2]vandens!AI29</f>
        <v>#REF!</v>
      </c>
      <c r="AJ62" s="66" t="e">
        <f>[2]vandens!AJ29</f>
        <v>#REF!</v>
      </c>
      <c r="AK62" s="67" t="e">
        <f>[2]vandens!AK29</f>
        <v>#REF!</v>
      </c>
      <c r="AL62" s="55" t="e">
        <f t="shared" si="31"/>
        <v>#REF!</v>
      </c>
    </row>
    <row r="63" spans="1:38" ht="22.5" customHeight="1" x14ac:dyDescent="0.3">
      <c r="A63" s="35" t="s">
        <v>112</v>
      </c>
      <c r="B63" s="44" t="s">
        <v>40</v>
      </c>
      <c r="C63" s="64">
        <v>79.28</v>
      </c>
      <c r="D63" s="65"/>
      <c r="E63" s="65">
        <v>37.799999999999997</v>
      </c>
      <c r="F63" s="65"/>
      <c r="G63" s="65"/>
      <c r="H63" s="66">
        <f>SUM(D63:G63)</f>
        <v>37.799999999999997</v>
      </c>
      <c r="I63" s="67">
        <v>117.08</v>
      </c>
      <c r="J63" s="64">
        <f>C63+H63-I63</f>
        <v>0</v>
      </c>
      <c r="K63" s="65"/>
      <c r="L63" s="65"/>
      <c r="M63" s="65"/>
      <c r="N63" s="65"/>
      <c r="O63" s="66">
        <f t="shared" ref="O63:O64" si="39">SUM(K63:N63)</f>
        <v>0</v>
      </c>
      <c r="P63" s="67"/>
      <c r="Q63" s="64">
        <f t="shared" si="28"/>
        <v>0</v>
      </c>
      <c r="R63" s="78"/>
      <c r="S63" s="65"/>
      <c r="T63" s="65"/>
      <c r="U63" s="65"/>
      <c r="V63" s="66">
        <f t="shared" ref="V63:V68" si="40">SUM(R63:U63)</f>
        <v>0</v>
      </c>
      <c r="W63" s="71"/>
      <c r="X63" s="64">
        <f t="shared" si="29"/>
        <v>0</v>
      </c>
      <c r="Y63" s="65"/>
      <c r="Z63" s="65"/>
      <c r="AA63" s="65"/>
      <c r="AB63" s="65"/>
      <c r="AC63" s="66">
        <f t="shared" si="37"/>
        <v>0</v>
      </c>
      <c r="AD63" s="67"/>
      <c r="AE63" s="64">
        <f t="shared" si="30"/>
        <v>0</v>
      </c>
      <c r="AF63" s="65"/>
      <c r="AG63" s="65"/>
      <c r="AH63" s="65"/>
      <c r="AI63" s="65"/>
      <c r="AJ63" s="66">
        <f t="shared" ref="AJ63:AJ69" si="41">SUM(AF63:AI63)</f>
        <v>0</v>
      </c>
      <c r="AK63" s="67"/>
      <c r="AL63" s="55">
        <f>H63+O63+V63+AC63+AJ63</f>
        <v>37.799999999999997</v>
      </c>
    </row>
    <row r="64" spans="1:38" ht="32.25" customHeight="1" x14ac:dyDescent="0.3">
      <c r="A64" s="35" t="s">
        <v>113</v>
      </c>
      <c r="B64" s="45" t="s">
        <v>114</v>
      </c>
      <c r="C64" s="64"/>
      <c r="D64" s="65"/>
      <c r="E64" s="65"/>
      <c r="F64" s="65">
        <v>13.5</v>
      </c>
      <c r="G64" s="65"/>
      <c r="H64" s="66">
        <f>SUM(D64:G64)</f>
        <v>13.5</v>
      </c>
      <c r="I64" s="67">
        <v>13.5</v>
      </c>
      <c r="J64" s="64">
        <f>C64+H64-I64</f>
        <v>0</v>
      </c>
      <c r="K64" s="65"/>
      <c r="L64" s="65"/>
      <c r="M64" s="65"/>
      <c r="N64" s="65"/>
      <c r="O64" s="66">
        <f t="shared" si="39"/>
        <v>0</v>
      </c>
      <c r="P64" s="67"/>
      <c r="Q64" s="64">
        <f t="shared" si="28"/>
        <v>0</v>
      </c>
      <c r="R64" s="78"/>
      <c r="S64" s="65"/>
      <c r="T64" s="65"/>
      <c r="U64" s="65"/>
      <c r="V64" s="66">
        <f t="shared" si="40"/>
        <v>0</v>
      </c>
      <c r="W64" s="71"/>
      <c r="X64" s="64">
        <f t="shared" si="29"/>
        <v>0</v>
      </c>
      <c r="Y64" s="65"/>
      <c r="Z64" s="65"/>
      <c r="AA64" s="65"/>
      <c r="AB64" s="65"/>
      <c r="AC64" s="66">
        <f t="shared" si="37"/>
        <v>0</v>
      </c>
      <c r="AD64" s="67"/>
      <c r="AE64" s="64">
        <f t="shared" si="30"/>
        <v>0</v>
      </c>
      <c r="AF64" s="65"/>
      <c r="AG64" s="65"/>
      <c r="AH64" s="65"/>
      <c r="AI64" s="65"/>
      <c r="AJ64" s="66">
        <f t="shared" si="41"/>
        <v>0</v>
      </c>
      <c r="AK64" s="67"/>
      <c r="AL64" s="55">
        <f>H64+O64+V64+AC64+AJ64</f>
        <v>13.5</v>
      </c>
    </row>
    <row r="65" spans="1:38" ht="32.25" customHeight="1" x14ac:dyDescent="0.3">
      <c r="A65" s="35" t="s">
        <v>115</v>
      </c>
      <c r="B65" s="45" t="s">
        <v>116</v>
      </c>
      <c r="C65" s="64"/>
      <c r="D65" s="65"/>
      <c r="E65" s="65"/>
      <c r="F65" s="65"/>
      <c r="G65" s="65"/>
      <c r="H65" s="66">
        <f>SUM(D65:G65)</f>
        <v>0</v>
      </c>
      <c r="I65" s="67"/>
      <c r="J65" s="64">
        <f>C65+H65-I65</f>
        <v>0</v>
      </c>
      <c r="K65" s="65"/>
      <c r="L65" s="65"/>
      <c r="M65" s="65"/>
      <c r="N65" s="65"/>
      <c r="O65" s="66">
        <f t="shared" ref="O65" si="42">SUM(K65:N65)</f>
        <v>0</v>
      </c>
      <c r="P65" s="67"/>
      <c r="Q65" s="64">
        <f t="shared" si="28"/>
        <v>0</v>
      </c>
      <c r="R65" s="78"/>
      <c r="S65" s="65"/>
      <c r="T65" s="65"/>
      <c r="U65" s="65"/>
      <c r="V65" s="66">
        <f t="shared" si="40"/>
        <v>0</v>
      </c>
      <c r="W65" s="71"/>
      <c r="X65" s="64">
        <f t="shared" si="29"/>
        <v>0</v>
      </c>
      <c r="Y65" s="65"/>
      <c r="Z65" s="65"/>
      <c r="AA65" s="65"/>
      <c r="AB65" s="65"/>
      <c r="AC65" s="66">
        <f t="shared" si="37"/>
        <v>0</v>
      </c>
      <c r="AD65" s="67"/>
      <c r="AE65" s="64">
        <f t="shared" si="30"/>
        <v>0</v>
      </c>
      <c r="AF65" s="65"/>
      <c r="AG65" s="65"/>
      <c r="AH65" s="65">
        <v>50</v>
      </c>
      <c r="AI65" s="65"/>
      <c r="AJ65" s="66">
        <f t="shared" si="41"/>
        <v>50</v>
      </c>
      <c r="AK65" s="67">
        <v>50</v>
      </c>
      <c r="AL65" s="55">
        <f>H65+O65+V65+AC65+AJ65</f>
        <v>50</v>
      </c>
    </row>
    <row r="66" spans="1:38" ht="23.25" customHeight="1" x14ac:dyDescent="0.3">
      <c r="A66" s="35" t="s">
        <v>117</v>
      </c>
      <c r="B66" s="45" t="s">
        <v>118</v>
      </c>
      <c r="C66" s="64"/>
      <c r="D66" s="65"/>
      <c r="E66" s="65"/>
      <c r="F66" s="65"/>
      <c r="G66" s="65"/>
      <c r="H66" s="66">
        <f t="shared" ref="H66:H68" si="43">SUM(D66:G66)</f>
        <v>0</v>
      </c>
      <c r="I66" s="67"/>
      <c r="J66" s="64">
        <f t="shared" ref="J66:J69" si="44">C66+H66-I66</f>
        <v>0</v>
      </c>
      <c r="K66" s="65"/>
      <c r="L66" s="65"/>
      <c r="M66" s="65"/>
      <c r="N66" s="65"/>
      <c r="O66" s="66">
        <f t="shared" ref="O66:O68" si="45">SUM(K66:N66)</f>
        <v>0</v>
      </c>
      <c r="P66" s="67"/>
      <c r="Q66" s="64">
        <f t="shared" si="28"/>
        <v>0</v>
      </c>
      <c r="R66" s="78"/>
      <c r="S66" s="65"/>
      <c r="T66" s="65"/>
      <c r="U66" s="65"/>
      <c r="V66" s="66">
        <f t="shared" si="40"/>
        <v>0</v>
      </c>
      <c r="W66" s="71"/>
      <c r="X66" s="64">
        <f t="shared" si="29"/>
        <v>0</v>
      </c>
      <c r="Y66" s="65"/>
      <c r="Z66" s="65"/>
      <c r="AA66" s="65"/>
      <c r="AB66" s="65">
        <v>53.76</v>
      </c>
      <c r="AC66" s="66">
        <f t="shared" si="37"/>
        <v>53.76</v>
      </c>
      <c r="AD66" s="67">
        <v>53.76</v>
      </c>
      <c r="AE66" s="64">
        <f t="shared" si="30"/>
        <v>0</v>
      </c>
      <c r="AF66" s="65"/>
      <c r="AG66" s="65"/>
      <c r="AH66" s="65"/>
      <c r="AI66" s="65"/>
      <c r="AJ66" s="66">
        <f t="shared" si="41"/>
        <v>0</v>
      </c>
      <c r="AK66" s="67"/>
      <c r="AL66" s="55">
        <f t="shared" ref="AL66:AL69" si="46">H66+O66+V66+AC66+AJ66</f>
        <v>53.76</v>
      </c>
    </row>
    <row r="67" spans="1:38" ht="23.25" customHeight="1" x14ac:dyDescent="0.3">
      <c r="A67" s="35" t="s">
        <v>119</v>
      </c>
      <c r="B67" s="45" t="s">
        <v>120</v>
      </c>
      <c r="C67" s="64"/>
      <c r="D67" s="65"/>
      <c r="E67" s="65"/>
      <c r="F67" s="65"/>
      <c r="G67" s="65"/>
      <c r="H67" s="66">
        <f t="shared" si="43"/>
        <v>0</v>
      </c>
      <c r="I67" s="67"/>
      <c r="J67" s="64">
        <f t="shared" si="44"/>
        <v>0</v>
      </c>
      <c r="K67" s="65"/>
      <c r="L67" s="65"/>
      <c r="M67" s="65"/>
      <c r="N67" s="65"/>
      <c r="O67" s="66">
        <f t="shared" si="45"/>
        <v>0</v>
      </c>
      <c r="P67" s="67"/>
      <c r="Q67" s="64">
        <f t="shared" si="28"/>
        <v>0</v>
      </c>
      <c r="R67" s="78"/>
      <c r="S67" s="65"/>
      <c r="T67" s="65"/>
      <c r="U67" s="65"/>
      <c r="V67" s="66">
        <f t="shared" si="40"/>
        <v>0</v>
      </c>
      <c r="W67" s="71"/>
      <c r="X67" s="64">
        <f t="shared" si="29"/>
        <v>0</v>
      </c>
      <c r="Y67" s="65"/>
      <c r="Z67" s="65"/>
      <c r="AA67" s="65"/>
      <c r="AB67" s="65">
        <v>51.2</v>
      </c>
      <c r="AC67" s="66">
        <f t="shared" si="37"/>
        <v>51.2</v>
      </c>
      <c r="AD67" s="67">
        <v>51.2</v>
      </c>
      <c r="AE67" s="64">
        <f t="shared" si="30"/>
        <v>0</v>
      </c>
      <c r="AF67" s="65"/>
      <c r="AG67" s="65"/>
      <c r="AH67" s="65"/>
      <c r="AI67" s="65"/>
      <c r="AJ67" s="66"/>
      <c r="AK67" s="67"/>
      <c r="AL67" s="55">
        <f t="shared" si="46"/>
        <v>51.2</v>
      </c>
    </row>
    <row r="68" spans="1:38" ht="23.25" customHeight="1" x14ac:dyDescent="0.3">
      <c r="A68" s="35" t="s">
        <v>121</v>
      </c>
      <c r="B68" s="45" t="s">
        <v>122</v>
      </c>
      <c r="C68" s="64"/>
      <c r="D68" s="65"/>
      <c r="E68" s="65"/>
      <c r="F68" s="65"/>
      <c r="G68" s="65"/>
      <c r="H68" s="66">
        <f t="shared" si="43"/>
        <v>0</v>
      </c>
      <c r="I68" s="67"/>
      <c r="J68" s="64">
        <f t="shared" si="44"/>
        <v>0</v>
      </c>
      <c r="K68" s="65"/>
      <c r="L68" s="65"/>
      <c r="M68" s="65"/>
      <c r="N68" s="65"/>
      <c r="O68" s="66">
        <f t="shared" si="45"/>
        <v>0</v>
      </c>
      <c r="P68" s="67"/>
      <c r="Q68" s="64">
        <f t="shared" si="28"/>
        <v>0</v>
      </c>
      <c r="R68" s="78"/>
      <c r="S68" s="65"/>
      <c r="T68" s="65"/>
      <c r="U68" s="65"/>
      <c r="V68" s="66">
        <f t="shared" si="40"/>
        <v>0</v>
      </c>
      <c r="W68" s="71"/>
      <c r="X68" s="64">
        <f t="shared" si="29"/>
        <v>0</v>
      </c>
      <c r="Y68" s="65"/>
      <c r="Z68" s="65"/>
      <c r="AA68" s="65"/>
      <c r="AB68" s="65"/>
      <c r="AC68" s="66">
        <f t="shared" si="37"/>
        <v>0</v>
      </c>
      <c r="AD68" s="67"/>
      <c r="AE68" s="64">
        <f t="shared" si="30"/>
        <v>0</v>
      </c>
      <c r="AF68" s="65"/>
      <c r="AG68" s="65"/>
      <c r="AH68" s="65"/>
      <c r="AI68" s="65">
        <v>11.52</v>
      </c>
      <c r="AJ68" s="66">
        <f t="shared" si="41"/>
        <v>11.52</v>
      </c>
      <c r="AK68" s="67">
        <v>11.52</v>
      </c>
      <c r="AL68" s="55">
        <f t="shared" si="46"/>
        <v>11.52</v>
      </c>
    </row>
    <row r="69" spans="1:38" ht="23.25" customHeight="1" x14ac:dyDescent="0.3">
      <c r="A69" s="35" t="s">
        <v>123</v>
      </c>
      <c r="B69" s="45" t="s">
        <v>124</v>
      </c>
      <c r="C69" s="64"/>
      <c r="D69" s="65"/>
      <c r="E69" s="65"/>
      <c r="F69" s="65"/>
      <c r="G69" s="65"/>
      <c r="H69" s="66"/>
      <c r="I69" s="67"/>
      <c r="J69" s="64">
        <f t="shared" si="44"/>
        <v>0</v>
      </c>
      <c r="K69" s="65"/>
      <c r="L69" s="65"/>
      <c r="M69" s="65"/>
      <c r="N69" s="65"/>
      <c r="O69" s="66"/>
      <c r="P69" s="67"/>
      <c r="Q69" s="64">
        <f t="shared" si="28"/>
        <v>0</v>
      </c>
      <c r="R69" s="162"/>
      <c r="S69" s="160"/>
      <c r="T69" s="160"/>
      <c r="U69" s="160"/>
      <c r="V69" s="161"/>
      <c r="W69" s="163"/>
      <c r="X69" s="64">
        <f t="shared" si="29"/>
        <v>0</v>
      </c>
      <c r="Y69" s="65"/>
      <c r="Z69" s="65"/>
      <c r="AA69" s="65"/>
      <c r="AB69" s="65"/>
      <c r="AC69" s="66"/>
      <c r="AD69" s="67"/>
      <c r="AE69" s="64">
        <f t="shared" si="30"/>
        <v>0</v>
      </c>
      <c r="AF69" s="65"/>
      <c r="AG69" s="65"/>
      <c r="AH69" s="65"/>
      <c r="AI69" s="65">
        <v>205</v>
      </c>
      <c r="AJ69" s="66">
        <f t="shared" si="41"/>
        <v>205</v>
      </c>
      <c r="AK69" s="67">
        <v>205</v>
      </c>
      <c r="AL69" s="55">
        <f t="shared" si="46"/>
        <v>205</v>
      </c>
    </row>
    <row r="70" spans="1:38" x14ac:dyDescent="0.3">
      <c r="A70" s="79" t="s">
        <v>125</v>
      </c>
      <c r="B70" s="80" t="s">
        <v>126</v>
      </c>
      <c r="C70" s="159"/>
      <c r="D70" s="160" t="s">
        <v>186</v>
      </c>
      <c r="E70" s="160" t="s">
        <v>189</v>
      </c>
      <c r="F70" s="160" t="s">
        <v>187</v>
      </c>
      <c r="G70" s="160" t="s">
        <v>188</v>
      </c>
      <c r="H70" s="161" t="s">
        <v>190</v>
      </c>
      <c r="I70" s="161" t="s">
        <v>190</v>
      </c>
      <c r="J70" s="159">
        <f t="shared" ref="J70:AE70" si="47">SUM(J71:J92)</f>
        <v>0</v>
      </c>
      <c r="K70" s="160" t="s">
        <v>191</v>
      </c>
      <c r="L70" s="160" t="s">
        <v>192</v>
      </c>
      <c r="M70" s="160" t="s">
        <v>193</v>
      </c>
      <c r="N70" s="160" t="s">
        <v>194</v>
      </c>
      <c r="O70" s="161" t="s">
        <v>195</v>
      </c>
      <c r="P70" s="161" t="s">
        <v>195</v>
      </c>
      <c r="Q70" s="159">
        <f t="shared" si="47"/>
        <v>0</v>
      </c>
      <c r="R70" s="162" t="s">
        <v>196</v>
      </c>
      <c r="S70" s="160" t="s">
        <v>197</v>
      </c>
      <c r="T70" s="160" t="s">
        <v>198</v>
      </c>
      <c r="U70" s="160" t="s">
        <v>199</v>
      </c>
      <c r="V70" s="161" t="s">
        <v>200</v>
      </c>
      <c r="W70" s="161" t="s">
        <v>200</v>
      </c>
      <c r="X70" s="159">
        <f t="shared" si="47"/>
        <v>0</v>
      </c>
      <c r="Y70" s="160" t="s">
        <v>201</v>
      </c>
      <c r="Z70" s="160" t="s">
        <v>202</v>
      </c>
      <c r="AA70" s="160" t="s">
        <v>203</v>
      </c>
      <c r="AB70" s="160" t="s">
        <v>204</v>
      </c>
      <c r="AC70" s="161" t="s">
        <v>205</v>
      </c>
      <c r="AD70" s="161" t="s">
        <v>205</v>
      </c>
      <c r="AE70" s="159" t="e">
        <f t="shared" si="47"/>
        <v>#REF!</v>
      </c>
      <c r="AF70" s="160" t="s">
        <v>207</v>
      </c>
      <c r="AG70" s="160" t="s">
        <v>206</v>
      </c>
      <c r="AH70" s="160" t="s">
        <v>208</v>
      </c>
      <c r="AI70" s="160" t="s">
        <v>209</v>
      </c>
      <c r="AJ70" s="161" t="s">
        <v>210</v>
      </c>
      <c r="AK70" s="161" t="s">
        <v>210</v>
      </c>
      <c r="AL70" s="159" t="s">
        <v>211</v>
      </c>
    </row>
    <row r="71" spans="1:38" x14ac:dyDescent="0.3">
      <c r="A71" s="83" t="s">
        <v>127</v>
      </c>
      <c r="B71" s="84" t="s">
        <v>128</v>
      </c>
      <c r="C71" s="81"/>
      <c r="D71" s="65">
        <f>[2]nuotekos!D39</f>
        <v>2</v>
      </c>
      <c r="E71" s="65">
        <v>5</v>
      </c>
      <c r="F71" s="65">
        <v>5</v>
      </c>
      <c r="G71" s="65">
        <f>[2]nuotekos!G39</f>
        <v>2</v>
      </c>
      <c r="H71" s="66">
        <f t="shared" ref="H71:H89" si="48">SUM(D71:G71)</f>
        <v>14</v>
      </c>
      <c r="I71" s="67">
        <v>14</v>
      </c>
      <c r="J71" s="64">
        <f t="shared" ref="J71:J92" si="49">C71+H71-I71</f>
        <v>0</v>
      </c>
      <c r="K71" s="65">
        <v>19.559999999999999</v>
      </c>
      <c r="L71" s="65">
        <v>5</v>
      </c>
      <c r="M71" s="65">
        <v>5</v>
      </c>
      <c r="N71" s="65">
        <f>[2]nuotekos!N39</f>
        <v>2</v>
      </c>
      <c r="O71" s="66">
        <f t="shared" ref="O71:O92" si="50">SUM(K71:N71)</f>
        <v>31.56</v>
      </c>
      <c r="P71" s="67">
        <v>31.56</v>
      </c>
      <c r="Q71" s="64">
        <f t="shared" si="28"/>
        <v>0</v>
      </c>
      <c r="R71" s="85">
        <f>[2]nuotekos!R39</f>
        <v>2</v>
      </c>
      <c r="S71" s="86">
        <v>4</v>
      </c>
      <c r="T71" s="86">
        <v>4</v>
      </c>
      <c r="U71" s="86">
        <f>[2]nuotekos!U39</f>
        <v>2</v>
      </c>
      <c r="V71" s="66">
        <f>SUM(R71:U71)</f>
        <v>12</v>
      </c>
      <c r="W71" s="66">
        <v>12</v>
      </c>
      <c r="X71" s="64">
        <f t="shared" si="29"/>
        <v>0</v>
      </c>
      <c r="Y71" s="65">
        <v>2.5</v>
      </c>
      <c r="Z71" s="65">
        <v>3</v>
      </c>
      <c r="AA71" s="65">
        <v>5</v>
      </c>
      <c r="AB71" s="65">
        <v>2.5</v>
      </c>
      <c r="AC71" s="66">
        <f t="shared" ref="AC71:AC92" si="51">SUM(Y71:AB71)</f>
        <v>13</v>
      </c>
      <c r="AD71" s="67">
        <v>13</v>
      </c>
      <c r="AE71" s="64">
        <f t="shared" si="30"/>
        <v>0</v>
      </c>
      <c r="AF71" s="86">
        <v>2.5</v>
      </c>
      <c r="AG71" s="86">
        <v>3</v>
      </c>
      <c r="AH71" s="86">
        <v>5</v>
      </c>
      <c r="AI71" s="86">
        <v>2.5</v>
      </c>
      <c r="AJ71" s="66">
        <f>SUM(AF71:AI71)</f>
        <v>13</v>
      </c>
      <c r="AK71" s="67">
        <v>13</v>
      </c>
      <c r="AL71" s="74">
        <f t="shared" si="31"/>
        <v>83.56</v>
      </c>
    </row>
    <row r="72" spans="1:38" x14ac:dyDescent="0.3">
      <c r="A72" s="83" t="s">
        <v>129</v>
      </c>
      <c r="B72" s="84" t="s">
        <v>130</v>
      </c>
      <c r="C72" s="81"/>
      <c r="D72" s="65">
        <f>[2]nuotekos!D40</f>
        <v>0</v>
      </c>
      <c r="E72" s="65">
        <f>[2]nuotekos!E40</f>
        <v>2.5</v>
      </c>
      <c r="F72" s="65">
        <f>[2]nuotekos!F40</f>
        <v>0</v>
      </c>
      <c r="G72" s="65">
        <f>[2]nuotekos!G40</f>
        <v>0</v>
      </c>
      <c r="H72" s="66">
        <f t="shared" si="48"/>
        <v>2.5</v>
      </c>
      <c r="I72" s="67">
        <v>2.5</v>
      </c>
      <c r="J72" s="64">
        <f t="shared" si="49"/>
        <v>0</v>
      </c>
      <c r="K72" s="65">
        <f>[2]nuotekos!K40</f>
        <v>0</v>
      </c>
      <c r="L72" s="65">
        <f>[2]nuotekos!L40</f>
        <v>1</v>
      </c>
      <c r="M72" s="65">
        <f>[2]nuotekos!M40</f>
        <v>0</v>
      </c>
      <c r="N72" s="65">
        <f>[2]nuotekos!N40</f>
        <v>0</v>
      </c>
      <c r="O72" s="66">
        <f t="shared" si="50"/>
        <v>1</v>
      </c>
      <c r="P72" s="67">
        <v>1</v>
      </c>
      <c r="Q72" s="64">
        <f t="shared" si="28"/>
        <v>0</v>
      </c>
      <c r="R72" s="85">
        <f>[2]nuotekos!R40</f>
        <v>0</v>
      </c>
      <c r="S72" s="86">
        <f>[2]nuotekos!S40</f>
        <v>2.5</v>
      </c>
      <c r="T72" s="86">
        <f>[2]nuotekos!T40</f>
        <v>0</v>
      </c>
      <c r="U72" s="86">
        <f>[2]nuotekos!U40</f>
        <v>0</v>
      </c>
      <c r="V72" s="66">
        <f t="shared" ref="V72:V92" si="52">SUM(R72:U72)</f>
        <v>2.5</v>
      </c>
      <c r="W72" s="66">
        <v>2.5</v>
      </c>
      <c r="X72" s="64">
        <f t="shared" si="29"/>
        <v>0</v>
      </c>
      <c r="Y72" s="65"/>
      <c r="Z72" s="65">
        <v>1</v>
      </c>
      <c r="AA72" s="65"/>
      <c r="AB72" s="65">
        <v>1</v>
      </c>
      <c r="AC72" s="66">
        <f t="shared" si="51"/>
        <v>2</v>
      </c>
      <c r="AD72" s="67">
        <v>2</v>
      </c>
      <c r="AE72" s="64">
        <f t="shared" si="30"/>
        <v>0</v>
      </c>
      <c r="AF72" s="86"/>
      <c r="AG72" s="86">
        <v>1</v>
      </c>
      <c r="AH72" s="86"/>
      <c r="AI72" s="86">
        <v>1</v>
      </c>
      <c r="AJ72" s="66">
        <f t="shared" ref="AJ72:AJ92" si="53">SUM(AF72:AI72)</f>
        <v>2</v>
      </c>
      <c r="AK72" s="67">
        <v>2</v>
      </c>
      <c r="AL72" s="74">
        <f t="shared" si="31"/>
        <v>10</v>
      </c>
    </row>
    <row r="73" spans="1:38" x14ac:dyDescent="0.3">
      <c r="A73" s="83" t="s">
        <v>131</v>
      </c>
      <c r="B73" s="84" t="s">
        <v>132</v>
      </c>
      <c r="C73" s="81"/>
      <c r="D73" s="65">
        <f>[2]nuotekos!D42</f>
        <v>0</v>
      </c>
      <c r="E73" s="65">
        <f>[2]nuotekos!E42</f>
        <v>0</v>
      </c>
      <c r="F73" s="65">
        <v>6</v>
      </c>
      <c r="G73" s="65">
        <f>[2]nuotekos!G42</f>
        <v>0</v>
      </c>
      <c r="H73" s="66">
        <f t="shared" si="48"/>
        <v>6</v>
      </c>
      <c r="I73" s="67">
        <v>6</v>
      </c>
      <c r="J73" s="64">
        <f t="shared" si="49"/>
        <v>0</v>
      </c>
      <c r="K73" s="65">
        <f>[2]nuotekos!K42</f>
        <v>0</v>
      </c>
      <c r="L73" s="65">
        <f>[2]nuotekos!L42</f>
        <v>0</v>
      </c>
      <c r="M73" s="65">
        <v>6</v>
      </c>
      <c r="N73" s="65">
        <f>[2]nuotekos!N42</f>
        <v>0</v>
      </c>
      <c r="O73" s="66">
        <f t="shared" si="50"/>
        <v>6</v>
      </c>
      <c r="P73" s="67">
        <v>6</v>
      </c>
      <c r="Q73" s="64">
        <f t="shared" si="28"/>
        <v>0</v>
      </c>
      <c r="R73" s="85">
        <f>[2]nuotekos!R42</f>
        <v>0</v>
      </c>
      <c r="S73" s="86">
        <f>[2]nuotekos!S42</f>
        <v>0</v>
      </c>
      <c r="T73" s="86">
        <v>5</v>
      </c>
      <c r="U73" s="86">
        <f>[2]nuotekos!U42</f>
        <v>0</v>
      </c>
      <c r="V73" s="66">
        <f t="shared" si="52"/>
        <v>5</v>
      </c>
      <c r="W73" s="66">
        <v>5</v>
      </c>
      <c r="X73" s="64">
        <f t="shared" si="29"/>
        <v>0</v>
      </c>
      <c r="Y73" s="65"/>
      <c r="Z73" s="65"/>
      <c r="AA73" s="65">
        <v>5</v>
      </c>
      <c r="AB73" s="65"/>
      <c r="AC73" s="66">
        <f t="shared" si="51"/>
        <v>5</v>
      </c>
      <c r="AD73" s="67">
        <v>5</v>
      </c>
      <c r="AE73" s="64">
        <f t="shared" si="30"/>
        <v>0</v>
      </c>
      <c r="AF73" s="86"/>
      <c r="AG73" s="86"/>
      <c r="AH73" s="86">
        <v>5</v>
      </c>
      <c r="AI73" s="86"/>
      <c r="AJ73" s="66">
        <f t="shared" si="53"/>
        <v>5</v>
      </c>
      <c r="AK73" s="67">
        <v>5</v>
      </c>
      <c r="AL73" s="74">
        <f t="shared" si="31"/>
        <v>27</v>
      </c>
    </row>
    <row r="74" spans="1:38" ht="27.6" x14ac:dyDescent="0.3">
      <c r="A74" s="83" t="s">
        <v>133</v>
      </c>
      <c r="B74" s="46" t="s">
        <v>134</v>
      </c>
      <c r="C74" s="81"/>
      <c r="D74" s="65">
        <f>[2]vandens!D31</f>
        <v>3.6</v>
      </c>
      <c r="E74" s="65">
        <f>[2]vandens!E31</f>
        <v>1</v>
      </c>
      <c r="F74" s="65">
        <f>[2]vandens!F31</f>
        <v>1</v>
      </c>
      <c r="G74" s="65">
        <f>[2]vandens!G31</f>
        <v>1</v>
      </c>
      <c r="H74" s="66">
        <f t="shared" si="48"/>
        <v>6.6</v>
      </c>
      <c r="I74" s="67">
        <v>6.6</v>
      </c>
      <c r="J74" s="64">
        <f t="shared" si="49"/>
        <v>0</v>
      </c>
      <c r="K74" s="65">
        <f>[2]vandens!K31</f>
        <v>1.4</v>
      </c>
      <c r="L74" s="65">
        <f>[2]vandens!L31</f>
        <v>3.2</v>
      </c>
      <c r="M74" s="65">
        <f>[2]vandens!M31</f>
        <v>1</v>
      </c>
      <c r="N74" s="65">
        <f>[2]vandens!N31</f>
        <v>1</v>
      </c>
      <c r="O74" s="66">
        <f t="shared" si="50"/>
        <v>6.6</v>
      </c>
      <c r="P74" s="67">
        <v>6.6</v>
      </c>
      <c r="Q74" s="64">
        <f t="shared" si="28"/>
        <v>0</v>
      </c>
      <c r="R74" s="78">
        <v>1</v>
      </c>
      <c r="S74" s="65">
        <f>[2]vandens!S31</f>
        <v>1</v>
      </c>
      <c r="T74" s="65">
        <f>[2]vandens!T31</f>
        <v>1</v>
      </c>
      <c r="U74" s="65">
        <f>[2]vandens!U31</f>
        <v>1</v>
      </c>
      <c r="V74" s="66">
        <f t="shared" si="52"/>
        <v>4</v>
      </c>
      <c r="W74" s="66">
        <v>4</v>
      </c>
      <c r="X74" s="64">
        <f t="shared" si="29"/>
        <v>0</v>
      </c>
      <c r="Y74" s="65">
        <v>3.9</v>
      </c>
      <c r="Z74" s="65">
        <v>2.5</v>
      </c>
      <c r="AA74" s="65">
        <v>3.5</v>
      </c>
      <c r="AB74" s="65">
        <v>2.5</v>
      </c>
      <c r="AC74" s="66">
        <f t="shared" si="51"/>
        <v>12.4</v>
      </c>
      <c r="AD74" s="67">
        <v>12.4</v>
      </c>
      <c r="AE74" s="64">
        <f t="shared" si="30"/>
        <v>0</v>
      </c>
      <c r="AF74" s="65">
        <v>2.5</v>
      </c>
      <c r="AG74" s="65">
        <v>3.9</v>
      </c>
      <c r="AH74" s="65">
        <v>2.5</v>
      </c>
      <c r="AI74" s="65">
        <v>3.5</v>
      </c>
      <c r="AJ74" s="66">
        <f t="shared" si="53"/>
        <v>12.4</v>
      </c>
      <c r="AK74" s="67">
        <v>12.4</v>
      </c>
      <c r="AL74" s="74">
        <f t="shared" si="31"/>
        <v>42</v>
      </c>
    </row>
    <row r="75" spans="1:38" x14ac:dyDescent="0.3">
      <c r="A75" s="83" t="s">
        <v>135</v>
      </c>
      <c r="B75" s="84" t="s">
        <v>136</v>
      </c>
      <c r="C75" s="81"/>
      <c r="D75" s="65">
        <f>[2]vandens!D32</f>
        <v>2</v>
      </c>
      <c r="E75" s="65">
        <v>2</v>
      </c>
      <c r="F75" s="65">
        <v>2</v>
      </c>
      <c r="G75" s="65">
        <v>2</v>
      </c>
      <c r="H75" s="66">
        <f t="shared" si="48"/>
        <v>8</v>
      </c>
      <c r="I75" s="67">
        <v>8</v>
      </c>
      <c r="J75" s="64">
        <f t="shared" si="49"/>
        <v>0</v>
      </c>
      <c r="K75" s="65">
        <f>[2]vandens!K32</f>
        <v>4</v>
      </c>
      <c r="L75" s="65">
        <f>[2]vandens!L32</f>
        <v>2.8</v>
      </c>
      <c r="M75" s="65">
        <f>[2]vandens!M32</f>
        <v>0</v>
      </c>
      <c r="N75" s="65">
        <f>[2]vandens!N32</f>
        <v>1.5</v>
      </c>
      <c r="O75" s="66">
        <f t="shared" si="50"/>
        <v>8.3000000000000007</v>
      </c>
      <c r="P75" s="67">
        <v>8.3000000000000007</v>
      </c>
      <c r="Q75" s="64">
        <f t="shared" si="28"/>
        <v>0</v>
      </c>
      <c r="R75" s="78">
        <v>5</v>
      </c>
      <c r="S75" s="65">
        <f>[2]vandens!S32</f>
        <v>3</v>
      </c>
      <c r="T75" s="65">
        <f>[2]vandens!T32</f>
        <v>1.5</v>
      </c>
      <c r="U75" s="65">
        <f>[2]vandens!U32</f>
        <v>0</v>
      </c>
      <c r="V75" s="66">
        <f t="shared" si="52"/>
        <v>9.5</v>
      </c>
      <c r="W75" s="66">
        <v>9.5</v>
      </c>
      <c r="X75" s="64">
        <f t="shared" si="29"/>
        <v>0</v>
      </c>
      <c r="Y75" s="65">
        <v>1</v>
      </c>
      <c r="Z75" s="65">
        <v>4.5</v>
      </c>
      <c r="AA75" s="65">
        <v>1</v>
      </c>
      <c r="AB75" s="65">
        <v>6.5</v>
      </c>
      <c r="AC75" s="66">
        <f t="shared" si="51"/>
        <v>13</v>
      </c>
      <c r="AD75" s="67">
        <v>13</v>
      </c>
      <c r="AE75" s="64">
        <f t="shared" si="30"/>
        <v>0</v>
      </c>
      <c r="AF75" s="65">
        <v>4.5</v>
      </c>
      <c r="AG75" s="65">
        <v>1</v>
      </c>
      <c r="AH75" s="65">
        <v>4.5</v>
      </c>
      <c r="AI75" s="65">
        <v>9</v>
      </c>
      <c r="AJ75" s="66">
        <f t="shared" si="53"/>
        <v>19</v>
      </c>
      <c r="AK75" s="67">
        <v>19</v>
      </c>
      <c r="AL75" s="74">
        <f t="shared" si="31"/>
        <v>57.8</v>
      </c>
    </row>
    <row r="76" spans="1:38" x14ac:dyDescent="0.3">
      <c r="A76" s="83" t="s">
        <v>137</v>
      </c>
      <c r="B76" s="84" t="s">
        <v>138</v>
      </c>
      <c r="C76" s="81"/>
      <c r="D76" s="65">
        <v>0</v>
      </c>
      <c r="E76" s="65">
        <v>0</v>
      </c>
      <c r="F76" s="65">
        <v>0</v>
      </c>
      <c r="G76" s="65">
        <v>0</v>
      </c>
      <c r="H76" s="66">
        <f t="shared" si="48"/>
        <v>0</v>
      </c>
      <c r="I76" s="67">
        <v>0</v>
      </c>
      <c r="J76" s="64">
        <f t="shared" si="49"/>
        <v>0</v>
      </c>
      <c r="K76" s="65">
        <v>19.170000000000002</v>
      </c>
      <c r="L76" s="65">
        <v>19.170000000000002</v>
      </c>
      <c r="M76" s="65">
        <v>19.170000000000002</v>
      </c>
      <c r="N76" s="65">
        <v>19.170000000000002</v>
      </c>
      <c r="O76" s="66">
        <f t="shared" si="50"/>
        <v>76.680000000000007</v>
      </c>
      <c r="P76" s="67">
        <v>76.680000000000007</v>
      </c>
      <c r="Q76" s="64">
        <f t="shared" si="28"/>
        <v>0</v>
      </c>
      <c r="R76" s="78">
        <v>18.559999999999999</v>
      </c>
      <c r="S76" s="65">
        <v>18.559999999999999</v>
      </c>
      <c r="T76" s="65">
        <v>18.559999999999999</v>
      </c>
      <c r="U76" s="65">
        <v>18.57</v>
      </c>
      <c r="V76" s="66">
        <f t="shared" si="52"/>
        <v>74.25</v>
      </c>
      <c r="W76" s="66">
        <v>74.25</v>
      </c>
      <c r="X76" s="64">
        <f t="shared" si="29"/>
        <v>0</v>
      </c>
      <c r="Y76" s="65"/>
      <c r="Z76" s="65"/>
      <c r="AA76" s="65"/>
      <c r="AB76" s="65"/>
      <c r="AC76" s="66">
        <f t="shared" si="51"/>
        <v>0</v>
      </c>
      <c r="AD76" s="67"/>
      <c r="AE76" s="64">
        <f t="shared" si="30"/>
        <v>0</v>
      </c>
      <c r="AF76" s="65"/>
      <c r="AG76" s="65"/>
      <c r="AH76" s="65"/>
      <c r="AI76" s="65"/>
      <c r="AJ76" s="66">
        <f t="shared" si="53"/>
        <v>0</v>
      </c>
      <c r="AK76" s="67"/>
      <c r="AL76" s="74">
        <f t="shared" si="31"/>
        <v>150.93</v>
      </c>
    </row>
    <row r="77" spans="1:38" ht="27.6" x14ac:dyDescent="0.3">
      <c r="A77" s="83" t="s">
        <v>139</v>
      </c>
      <c r="B77" s="46" t="s">
        <v>140</v>
      </c>
      <c r="C77" s="81"/>
      <c r="D77" s="65">
        <f>[2]nuotekos!D46</f>
        <v>6</v>
      </c>
      <c r="E77" s="65">
        <v>5</v>
      </c>
      <c r="F77" s="65">
        <f>[2]nuotekos!F46</f>
        <v>4</v>
      </c>
      <c r="G77" s="65">
        <v>5</v>
      </c>
      <c r="H77" s="66">
        <f t="shared" si="48"/>
        <v>20</v>
      </c>
      <c r="I77" s="67">
        <v>20</v>
      </c>
      <c r="J77" s="64">
        <f t="shared" si="49"/>
        <v>0</v>
      </c>
      <c r="K77" s="65">
        <f>[2]nuotekos!K46</f>
        <v>5</v>
      </c>
      <c r="L77" s="65">
        <v>5</v>
      </c>
      <c r="M77" s="65">
        <f>[2]nuotekos!M46</f>
        <v>5</v>
      </c>
      <c r="N77" s="65">
        <v>5</v>
      </c>
      <c r="O77" s="66">
        <f t="shared" si="50"/>
        <v>20</v>
      </c>
      <c r="P77" s="67">
        <v>20</v>
      </c>
      <c r="Q77" s="64">
        <f t="shared" si="28"/>
        <v>0</v>
      </c>
      <c r="R77" s="78">
        <f>[2]nuotekos!R46</f>
        <v>5</v>
      </c>
      <c r="S77" s="65">
        <v>5</v>
      </c>
      <c r="T77" s="65">
        <f>[2]nuotekos!T46</f>
        <v>5</v>
      </c>
      <c r="U77" s="65">
        <v>5</v>
      </c>
      <c r="V77" s="66">
        <f t="shared" si="52"/>
        <v>20</v>
      </c>
      <c r="W77" s="66">
        <v>20</v>
      </c>
      <c r="X77" s="64">
        <f t="shared" si="29"/>
        <v>0</v>
      </c>
      <c r="Y77" s="65">
        <v>5</v>
      </c>
      <c r="Z77" s="65">
        <v>12.5</v>
      </c>
      <c r="AA77" s="65">
        <v>5</v>
      </c>
      <c r="AB77" s="65">
        <v>5</v>
      </c>
      <c r="AC77" s="66">
        <f t="shared" si="51"/>
        <v>27.5</v>
      </c>
      <c r="AD77" s="67">
        <v>27.5</v>
      </c>
      <c r="AE77" s="64">
        <f t="shared" si="30"/>
        <v>0</v>
      </c>
      <c r="AF77" s="65">
        <v>5</v>
      </c>
      <c r="AG77" s="65">
        <v>5</v>
      </c>
      <c r="AH77" s="65">
        <v>12.5</v>
      </c>
      <c r="AI77" s="65">
        <v>5</v>
      </c>
      <c r="AJ77" s="66">
        <f t="shared" si="53"/>
        <v>27.5</v>
      </c>
      <c r="AK77" s="67">
        <v>27.5</v>
      </c>
      <c r="AL77" s="74">
        <f t="shared" si="31"/>
        <v>115</v>
      </c>
    </row>
    <row r="78" spans="1:38" x14ac:dyDescent="0.3">
      <c r="A78" s="83" t="s">
        <v>141</v>
      </c>
      <c r="B78" s="46" t="s">
        <v>142</v>
      </c>
      <c r="C78" s="81"/>
      <c r="D78" s="65">
        <f>[2]nuotekos!D48</f>
        <v>1</v>
      </c>
      <c r="E78" s="65">
        <f>[2]nuotekos!E48</f>
        <v>1</v>
      </c>
      <c r="F78" s="65">
        <f>[2]nuotekos!F48</f>
        <v>3</v>
      </c>
      <c r="G78" s="65">
        <f>[2]nuotekos!G48</f>
        <v>1</v>
      </c>
      <c r="H78" s="66">
        <f t="shared" si="48"/>
        <v>6</v>
      </c>
      <c r="I78" s="67">
        <v>6</v>
      </c>
      <c r="J78" s="64">
        <f t="shared" si="49"/>
        <v>0</v>
      </c>
      <c r="K78" s="65">
        <f>[2]nuotekos!K48</f>
        <v>1</v>
      </c>
      <c r="L78" s="65">
        <f>[2]nuotekos!L48</f>
        <v>1</v>
      </c>
      <c r="M78" s="65">
        <f>[2]nuotekos!M48</f>
        <v>1</v>
      </c>
      <c r="N78" s="65">
        <f>[2]nuotekos!N48</f>
        <v>1</v>
      </c>
      <c r="O78" s="66">
        <f t="shared" si="50"/>
        <v>4</v>
      </c>
      <c r="P78" s="67">
        <v>4</v>
      </c>
      <c r="Q78" s="64">
        <f t="shared" si="28"/>
        <v>0</v>
      </c>
      <c r="R78" s="78">
        <f>[2]nuotekos!R48</f>
        <v>1</v>
      </c>
      <c r="S78" s="65">
        <f>[2]nuotekos!S48</f>
        <v>1</v>
      </c>
      <c r="T78" s="65">
        <f>[2]nuotekos!T48</f>
        <v>1</v>
      </c>
      <c r="U78" s="65">
        <f>[2]nuotekos!U48</f>
        <v>1</v>
      </c>
      <c r="V78" s="66">
        <f t="shared" si="52"/>
        <v>4</v>
      </c>
      <c r="W78" s="66">
        <v>4</v>
      </c>
      <c r="X78" s="64">
        <f t="shared" si="29"/>
        <v>0</v>
      </c>
      <c r="Y78" s="65">
        <v>1</v>
      </c>
      <c r="Z78" s="65">
        <v>2</v>
      </c>
      <c r="AA78" s="65">
        <v>1</v>
      </c>
      <c r="AB78" s="65">
        <v>1</v>
      </c>
      <c r="AC78" s="66">
        <f t="shared" si="51"/>
        <v>5</v>
      </c>
      <c r="AD78" s="67">
        <v>5</v>
      </c>
      <c r="AE78" s="64">
        <f t="shared" si="30"/>
        <v>0</v>
      </c>
      <c r="AF78" s="65">
        <v>1</v>
      </c>
      <c r="AG78" s="65">
        <v>1</v>
      </c>
      <c r="AH78" s="65">
        <v>2</v>
      </c>
      <c r="AI78" s="65">
        <v>1</v>
      </c>
      <c r="AJ78" s="66">
        <f t="shared" si="53"/>
        <v>5</v>
      </c>
      <c r="AK78" s="67">
        <v>5</v>
      </c>
      <c r="AL78" s="74">
        <f t="shared" si="31"/>
        <v>24</v>
      </c>
    </row>
    <row r="79" spans="1:38" ht="31.5" customHeight="1" x14ac:dyDescent="0.3">
      <c r="A79" s="83" t="s">
        <v>143</v>
      </c>
      <c r="B79" s="46" t="s">
        <v>144</v>
      </c>
      <c r="C79" s="81"/>
      <c r="D79" s="65">
        <f>[2]energetika!D48</f>
        <v>0</v>
      </c>
      <c r="E79" s="65">
        <f>[2]energetika!E48</f>
        <v>4.95</v>
      </c>
      <c r="F79" s="65">
        <f>[2]energetika!F48</f>
        <v>0</v>
      </c>
      <c r="G79" s="65">
        <v>5</v>
      </c>
      <c r="H79" s="66">
        <f t="shared" si="48"/>
        <v>9.9499999999999993</v>
      </c>
      <c r="I79" s="67">
        <v>9.9499999999999993</v>
      </c>
      <c r="J79" s="64">
        <f t="shared" si="49"/>
        <v>0</v>
      </c>
      <c r="K79" s="65">
        <f>[2]energetika!K48</f>
        <v>0</v>
      </c>
      <c r="L79" s="65">
        <f>[2]energetika!L48</f>
        <v>4.95</v>
      </c>
      <c r="M79" s="65">
        <v>0</v>
      </c>
      <c r="N79" s="65">
        <f>[2]energetika!N48</f>
        <v>0</v>
      </c>
      <c r="O79" s="66">
        <f t="shared" si="50"/>
        <v>4.95</v>
      </c>
      <c r="P79" s="67">
        <v>4.95</v>
      </c>
      <c r="Q79" s="64">
        <f t="shared" si="28"/>
        <v>0</v>
      </c>
      <c r="R79" s="78">
        <f>[2]energetika!R48</f>
        <v>0</v>
      </c>
      <c r="S79" s="65">
        <f>[2]energetika!S48</f>
        <v>2.95</v>
      </c>
      <c r="T79" s="65">
        <f>[2]energetika!T48</f>
        <v>0</v>
      </c>
      <c r="U79" s="65">
        <f>[2]energetika!U48</f>
        <v>0</v>
      </c>
      <c r="V79" s="66">
        <f t="shared" si="52"/>
        <v>2.95</v>
      </c>
      <c r="W79" s="66">
        <v>2.95</v>
      </c>
      <c r="X79" s="64">
        <f t="shared" si="29"/>
        <v>0</v>
      </c>
      <c r="Y79" s="65"/>
      <c r="Z79" s="65">
        <v>5</v>
      </c>
      <c r="AA79" s="65">
        <v>1</v>
      </c>
      <c r="AB79" s="65"/>
      <c r="AC79" s="66">
        <f t="shared" si="51"/>
        <v>6</v>
      </c>
      <c r="AD79" s="67">
        <v>6</v>
      </c>
      <c r="AE79" s="64">
        <f t="shared" si="30"/>
        <v>0</v>
      </c>
      <c r="AF79" s="65"/>
      <c r="AG79" s="65">
        <v>5</v>
      </c>
      <c r="AH79" s="65">
        <v>1</v>
      </c>
      <c r="AI79" s="65"/>
      <c r="AJ79" s="66">
        <f t="shared" si="53"/>
        <v>6</v>
      </c>
      <c r="AK79" s="67">
        <v>6</v>
      </c>
      <c r="AL79" s="74">
        <f t="shared" si="31"/>
        <v>29.849999999999998</v>
      </c>
    </row>
    <row r="80" spans="1:38" x14ac:dyDescent="0.3">
      <c r="A80" s="83" t="s">
        <v>145</v>
      </c>
      <c r="B80" s="46" t="s">
        <v>146</v>
      </c>
      <c r="C80" s="81"/>
      <c r="D80" s="65">
        <f>[2]nuotekos!D50</f>
        <v>0</v>
      </c>
      <c r="E80" s="65">
        <f>[2]nuotekos!E50</f>
        <v>1</v>
      </c>
      <c r="F80" s="65">
        <f>[2]nuotekos!F50</f>
        <v>0</v>
      </c>
      <c r="G80" s="65">
        <f>[2]nuotekos!G50</f>
        <v>2</v>
      </c>
      <c r="H80" s="66">
        <f t="shared" si="48"/>
        <v>3</v>
      </c>
      <c r="I80" s="67">
        <v>3</v>
      </c>
      <c r="J80" s="64">
        <f t="shared" si="49"/>
        <v>0</v>
      </c>
      <c r="K80" s="65">
        <f>[2]nuotekos!K50</f>
        <v>0</v>
      </c>
      <c r="L80" s="65">
        <f>[2]nuotekos!L50</f>
        <v>3</v>
      </c>
      <c r="M80" s="65">
        <f>[2]nuotekos!M50</f>
        <v>0</v>
      </c>
      <c r="N80" s="65">
        <f>[2]nuotekos!N50</f>
        <v>2</v>
      </c>
      <c r="O80" s="66">
        <f t="shared" si="50"/>
        <v>5</v>
      </c>
      <c r="P80" s="67">
        <v>5</v>
      </c>
      <c r="Q80" s="64">
        <f t="shared" si="28"/>
        <v>0</v>
      </c>
      <c r="R80" s="78">
        <f>[2]nuotekos!R50</f>
        <v>0</v>
      </c>
      <c r="S80" s="65">
        <f>[2]nuotekos!S50</f>
        <v>0.5</v>
      </c>
      <c r="T80" s="65">
        <f>[2]nuotekos!T50</f>
        <v>0</v>
      </c>
      <c r="U80" s="65">
        <f>[2]nuotekos!U50</f>
        <v>2</v>
      </c>
      <c r="V80" s="66">
        <f t="shared" si="52"/>
        <v>2.5</v>
      </c>
      <c r="W80" s="66">
        <v>2.5</v>
      </c>
      <c r="X80" s="64">
        <f t="shared" si="29"/>
        <v>0</v>
      </c>
      <c r="Y80" s="65"/>
      <c r="Z80" s="65">
        <v>3</v>
      </c>
      <c r="AA80" s="65"/>
      <c r="AB80" s="65">
        <v>2</v>
      </c>
      <c r="AC80" s="66">
        <f t="shared" si="51"/>
        <v>5</v>
      </c>
      <c r="AD80" s="67">
        <v>5</v>
      </c>
      <c r="AE80" s="64">
        <f t="shared" si="30"/>
        <v>0</v>
      </c>
      <c r="AF80" s="65"/>
      <c r="AG80" s="65">
        <v>0.5</v>
      </c>
      <c r="AH80" s="65"/>
      <c r="AI80" s="65">
        <v>2</v>
      </c>
      <c r="AJ80" s="66">
        <f t="shared" si="53"/>
        <v>2.5</v>
      </c>
      <c r="AK80" s="67">
        <v>2.5</v>
      </c>
      <c r="AL80" s="74">
        <f t="shared" si="31"/>
        <v>18</v>
      </c>
    </row>
    <row r="81" spans="1:38" ht="30.75" customHeight="1" x14ac:dyDescent="0.3">
      <c r="A81" s="83" t="s">
        <v>147</v>
      </c>
      <c r="B81" s="46" t="s">
        <v>148</v>
      </c>
      <c r="C81" s="64"/>
      <c r="D81" s="65">
        <f>[2]energetika!D50</f>
        <v>5</v>
      </c>
      <c r="E81" s="65">
        <f>[2]energetika!E50</f>
        <v>3.5</v>
      </c>
      <c r="F81" s="65">
        <f>[2]energetika!F50</f>
        <v>0</v>
      </c>
      <c r="G81" s="65">
        <f>[2]energetika!G50</f>
        <v>0</v>
      </c>
      <c r="H81" s="66">
        <f t="shared" si="48"/>
        <v>8.5</v>
      </c>
      <c r="I81" s="67">
        <v>8.5</v>
      </c>
      <c r="J81" s="64">
        <f t="shared" si="49"/>
        <v>0</v>
      </c>
      <c r="K81" s="65">
        <f>[2]energetika!K50</f>
        <v>2</v>
      </c>
      <c r="L81" s="65">
        <f>[2]energetika!L50</f>
        <v>3.5</v>
      </c>
      <c r="M81" s="65">
        <f>[2]energetika!M50</f>
        <v>0</v>
      </c>
      <c r="N81" s="65">
        <f>[2]energetika!N50</f>
        <v>0</v>
      </c>
      <c r="O81" s="66">
        <f t="shared" si="50"/>
        <v>5.5</v>
      </c>
      <c r="P81" s="67">
        <v>5.5</v>
      </c>
      <c r="Q81" s="64">
        <f t="shared" si="28"/>
        <v>0</v>
      </c>
      <c r="R81" s="78">
        <f>[2]energetika!R50</f>
        <v>1.75</v>
      </c>
      <c r="S81" s="65">
        <f>[2]energetika!S50</f>
        <v>3.5</v>
      </c>
      <c r="T81" s="65">
        <f>[2]energetika!T50</f>
        <v>0</v>
      </c>
      <c r="U81" s="65">
        <f>[2]energetika!U50</f>
        <v>0</v>
      </c>
      <c r="V81" s="66">
        <f t="shared" si="52"/>
        <v>5.25</v>
      </c>
      <c r="W81" s="66">
        <v>5.25</v>
      </c>
      <c r="X81" s="64">
        <f t="shared" si="29"/>
        <v>0</v>
      </c>
      <c r="Y81" s="65">
        <v>3</v>
      </c>
      <c r="Z81" s="65"/>
      <c r="AA81" s="65">
        <v>3</v>
      </c>
      <c r="AB81" s="65"/>
      <c r="AC81" s="66">
        <f t="shared" si="51"/>
        <v>6</v>
      </c>
      <c r="AD81" s="67">
        <v>6</v>
      </c>
      <c r="AE81" s="64">
        <f t="shared" si="30"/>
        <v>0</v>
      </c>
      <c r="AF81" s="65">
        <v>3</v>
      </c>
      <c r="AG81" s="65"/>
      <c r="AH81" s="65">
        <v>3</v>
      </c>
      <c r="AI81" s="65"/>
      <c r="AJ81" s="66">
        <f t="shared" si="53"/>
        <v>6</v>
      </c>
      <c r="AK81" s="67">
        <v>6</v>
      </c>
      <c r="AL81" s="74">
        <f t="shared" si="31"/>
        <v>31.25</v>
      </c>
    </row>
    <row r="82" spans="1:38" ht="18.75" customHeight="1" x14ac:dyDescent="0.3">
      <c r="A82" s="83" t="s">
        <v>149</v>
      </c>
      <c r="B82" s="46" t="s">
        <v>150</v>
      </c>
      <c r="C82" s="81"/>
      <c r="D82" s="65">
        <f>[2]vandens!D33</f>
        <v>0</v>
      </c>
      <c r="E82" s="65">
        <f>[2]vandens!E33</f>
        <v>1</v>
      </c>
      <c r="F82" s="65">
        <f>[2]vandens!F33</f>
        <v>0</v>
      </c>
      <c r="G82" s="65">
        <f>[2]vandens!G33</f>
        <v>0</v>
      </c>
      <c r="H82" s="66">
        <f t="shared" si="48"/>
        <v>1</v>
      </c>
      <c r="I82" s="67">
        <v>1</v>
      </c>
      <c r="J82" s="64">
        <f t="shared" si="49"/>
        <v>0</v>
      </c>
      <c r="K82" s="65">
        <f>[2]vandens!K33</f>
        <v>0</v>
      </c>
      <c r="L82" s="65">
        <f>[2]vandens!L33</f>
        <v>0</v>
      </c>
      <c r="M82" s="65">
        <f>[2]vandens!M33</f>
        <v>1</v>
      </c>
      <c r="N82" s="65">
        <f>[2]vandens!N33</f>
        <v>0</v>
      </c>
      <c r="O82" s="66">
        <f t="shared" si="50"/>
        <v>1</v>
      </c>
      <c r="P82" s="67">
        <v>1</v>
      </c>
      <c r="Q82" s="64">
        <f t="shared" si="28"/>
        <v>0</v>
      </c>
      <c r="R82" s="78">
        <f>[2]vandens!R33</f>
        <v>0</v>
      </c>
      <c r="S82" s="65">
        <f>[2]vandens!S33</f>
        <v>2</v>
      </c>
      <c r="T82" s="65">
        <f>[2]vandens!T33</f>
        <v>0</v>
      </c>
      <c r="U82" s="65">
        <f>[2]vandens!U33</f>
        <v>0</v>
      </c>
      <c r="V82" s="66">
        <f t="shared" si="52"/>
        <v>2</v>
      </c>
      <c r="W82" s="66">
        <v>2</v>
      </c>
      <c r="X82" s="64">
        <f t="shared" si="29"/>
        <v>0</v>
      </c>
      <c r="Y82" s="65"/>
      <c r="Z82" s="65"/>
      <c r="AA82" s="65">
        <v>1</v>
      </c>
      <c r="AB82" s="65"/>
      <c r="AC82" s="66">
        <f t="shared" si="51"/>
        <v>1</v>
      </c>
      <c r="AD82" s="67">
        <v>1</v>
      </c>
      <c r="AE82" s="64">
        <f t="shared" si="30"/>
        <v>0</v>
      </c>
      <c r="AF82" s="65"/>
      <c r="AG82" s="65"/>
      <c r="AH82" s="65">
        <v>1</v>
      </c>
      <c r="AI82" s="65"/>
      <c r="AJ82" s="66">
        <f t="shared" si="53"/>
        <v>1</v>
      </c>
      <c r="AK82" s="67">
        <v>1</v>
      </c>
      <c r="AL82" s="74">
        <f t="shared" si="31"/>
        <v>6</v>
      </c>
    </row>
    <row r="83" spans="1:38" ht="29.25" customHeight="1" x14ac:dyDescent="0.3">
      <c r="A83" s="83" t="s">
        <v>151</v>
      </c>
      <c r="B83" s="46" t="s">
        <v>152</v>
      </c>
      <c r="C83" s="81"/>
      <c r="D83" s="65">
        <f>'[2]transportas ir kt.'!D53</f>
        <v>1.2</v>
      </c>
      <c r="E83" s="65">
        <v>0</v>
      </c>
      <c r="F83" s="65">
        <f>'[2]transportas ir kt.'!F53</f>
        <v>0</v>
      </c>
      <c r="G83" s="65">
        <f>'[2]transportas ir kt.'!G53</f>
        <v>0</v>
      </c>
      <c r="H83" s="66">
        <f t="shared" si="48"/>
        <v>1.2</v>
      </c>
      <c r="I83" s="67">
        <v>1.2</v>
      </c>
      <c r="J83" s="64">
        <f t="shared" si="49"/>
        <v>0</v>
      </c>
      <c r="K83" s="65">
        <f>'[2]transportas ir kt.'!K53</f>
        <v>0</v>
      </c>
      <c r="L83" s="65">
        <f>'[2]transportas ir kt.'!L53</f>
        <v>10</v>
      </c>
      <c r="M83" s="65">
        <f>'[2]transportas ir kt.'!M53</f>
        <v>0</v>
      </c>
      <c r="N83" s="65">
        <f>'[2]transportas ir kt.'!N53</f>
        <v>0</v>
      </c>
      <c r="O83" s="66">
        <f t="shared" si="50"/>
        <v>10</v>
      </c>
      <c r="P83" s="67">
        <v>10</v>
      </c>
      <c r="Q83" s="64">
        <f t="shared" si="28"/>
        <v>0</v>
      </c>
      <c r="R83" s="78">
        <f>'[2]transportas ir kt.'!R53</f>
        <v>0</v>
      </c>
      <c r="S83" s="65">
        <f>'[2]transportas ir kt.'!S53</f>
        <v>0</v>
      </c>
      <c r="T83" s="65">
        <f>'[2]transportas ir kt.'!T53</f>
        <v>0</v>
      </c>
      <c r="U83" s="65">
        <f>'[2]transportas ir kt.'!U53</f>
        <v>0</v>
      </c>
      <c r="V83" s="66">
        <f t="shared" si="52"/>
        <v>0</v>
      </c>
      <c r="W83" s="66">
        <v>0</v>
      </c>
      <c r="X83" s="64">
        <f t="shared" si="29"/>
        <v>0</v>
      </c>
      <c r="Y83" s="65"/>
      <c r="Z83" s="65">
        <v>1</v>
      </c>
      <c r="AA83" s="65"/>
      <c r="AB83" s="65"/>
      <c r="AC83" s="66">
        <f t="shared" si="51"/>
        <v>1</v>
      </c>
      <c r="AD83" s="67">
        <v>1</v>
      </c>
      <c r="AE83" s="64">
        <f t="shared" si="30"/>
        <v>0</v>
      </c>
      <c r="AF83" s="65"/>
      <c r="AG83" s="65">
        <v>1</v>
      </c>
      <c r="AH83" s="65"/>
      <c r="AI83" s="65"/>
      <c r="AJ83" s="66">
        <f t="shared" si="53"/>
        <v>1</v>
      </c>
      <c r="AK83" s="67">
        <v>1</v>
      </c>
      <c r="AL83" s="74">
        <f t="shared" si="31"/>
        <v>13.2</v>
      </c>
    </row>
    <row r="84" spans="1:38" x14ac:dyDescent="0.3">
      <c r="A84" s="83" t="s">
        <v>153</v>
      </c>
      <c r="B84" s="84" t="s">
        <v>154</v>
      </c>
      <c r="C84" s="81"/>
      <c r="D84" s="65">
        <f>[2]vandens!D34+'[2]transportas ir kt.'!D54</f>
        <v>3.9</v>
      </c>
      <c r="E84" s="66">
        <f>[2]vandens!E34+'[2]transportas ir kt.'!E54</f>
        <v>0</v>
      </c>
      <c r="F84" s="66">
        <f>[2]vandens!F34+'[2]transportas ir kt.'!F54</f>
        <v>2.5</v>
      </c>
      <c r="G84" s="66">
        <f>[2]vandens!G34+'[2]transportas ir kt.'!G54</f>
        <v>0</v>
      </c>
      <c r="H84" s="66">
        <f t="shared" si="48"/>
        <v>6.4</v>
      </c>
      <c r="I84" s="67">
        <v>6.4</v>
      </c>
      <c r="J84" s="64">
        <f t="shared" si="49"/>
        <v>0</v>
      </c>
      <c r="K84" s="65">
        <f>[2]vandens!K34+'[2]transportas ir kt.'!K54</f>
        <v>2.5</v>
      </c>
      <c r="L84" s="66">
        <f>[2]vandens!L34+'[2]transportas ir kt.'!L54</f>
        <v>0</v>
      </c>
      <c r="M84" s="66">
        <f>[2]vandens!M34+'[2]transportas ir kt.'!M54</f>
        <v>2.5</v>
      </c>
      <c r="N84" s="66">
        <f>[2]vandens!N34+'[2]transportas ir kt.'!N54</f>
        <v>0</v>
      </c>
      <c r="O84" s="66">
        <f t="shared" si="50"/>
        <v>5</v>
      </c>
      <c r="P84" s="67">
        <v>5</v>
      </c>
      <c r="Q84" s="64">
        <f t="shared" si="28"/>
        <v>0</v>
      </c>
      <c r="R84" s="78">
        <f>[2]vandens!R34+'[2]transportas ir kt.'!R54</f>
        <v>0</v>
      </c>
      <c r="S84" s="66">
        <v>2.5</v>
      </c>
      <c r="T84" s="66">
        <f>[2]vandens!T34+'[2]transportas ir kt.'!T54</f>
        <v>0</v>
      </c>
      <c r="U84" s="66">
        <v>2.5</v>
      </c>
      <c r="V84" s="66">
        <f t="shared" si="52"/>
        <v>5</v>
      </c>
      <c r="W84" s="66">
        <v>5</v>
      </c>
      <c r="X84" s="64">
        <f t="shared" si="29"/>
        <v>0</v>
      </c>
      <c r="Y84" s="65"/>
      <c r="Z84" s="66">
        <v>1</v>
      </c>
      <c r="AA84" s="66"/>
      <c r="AB84" s="66"/>
      <c r="AC84" s="66">
        <f t="shared" si="51"/>
        <v>1</v>
      </c>
      <c r="AD84" s="67">
        <v>1</v>
      </c>
      <c r="AE84" s="64">
        <f t="shared" si="30"/>
        <v>0</v>
      </c>
      <c r="AF84" s="65"/>
      <c r="AG84" s="66">
        <v>1</v>
      </c>
      <c r="AH84" s="66"/>
      <c r="AI84" s="66"/>
      <c r="AJ84" s="66">
        <f t="shared" si="53"/>
        <v>1</v>
      </c>
      <c r="AK84" s="67">
        <v>1</v>
      </c>
      <c r="AL84" s="74">
        <f t="shared" si="31"/>
        <v>18.399999999999999</v>
      </c>
    </row>
    <row r="85" spans="1:38" x14ac:dyDescent="0.3">
      <c r="A85" s="83" t="s">
        <v>155</v>
      </c>
      <c r="B85" s="84" t="s">
        <v>156</v>
      </c>
      <c r="C85" s="81"/>
      <c r="D85" s="65">
        <f>'[2]transportas ir kt.'!D55</f>
        <v>0</v>
      </c>
      <c r="E85" s="66">
        <f>'[2]transportas ir kt.'!E55</f>
        <v>1.6</v>
      </c>
      <c r="F85" s="66">
        <f>'[2]transportas ir kt.'!F55</f>
        <v>0</v>
      </c>
      <c r="G85" s="66">
        <f>'[2]transportas ir kt.'!G55</f>
        <v>1.6</v>
      </c>
      <c r="H85" s="66">
        <f t="shared" si="48"/>
        <v>3.2</v>
      </c>
      <c r="I85" s="67">
        <v>3.2</v>
      </c>
      <c r="J85" s="64">
        <f t="shared" si="49"/>
        <v>0</v>
      </c>
      <c r="K85" s="65">
        <f>'[2]transportas ir kt.'!K55</f>
        <v>0</v>
      </c>
      <c r="L85" s="66">
        <f>'[2]transportas ir kt.'!L55</f>
        <v>2</v>
      </c>
      <c r="M85" s="66">
        <f>'[2]transportas ir kt.'!M55</f>
        <v>0</v>
      </c>
      <c r="N85" s="66">
        <f>'[2]transportas ir kt.'!N55</f>
        <v>2</v>
      </c>
      <c r="O85" s="66">
        <f t="shared" si="50"/>
        <v>4</v>
      </c>
      <c r="P85" s="67">
        <v>4</v>
      </c>
      <c r="Q85" s="64">
        <f t="shared" si="28"/>
        <v>0</v>
      </c>
      <c r="R85" s="78">
        <f>'[2]transportas ir kt.'!R55</f>
        <v>3</v>
      </c>
      <c r="S85" s="66">
        <f>'[2]transportas ir kt.'!S55</f>
        <v>0</v>
      </c>
      <c r="T85" s="66">
        <f>'[2]transportas ir kt.'!T55</f>
        <v>3</v>
      </c>
      <c r="U85" s="66">
        <f>'[2]transportas ir kt.'!U55</f>
        <v>0</v>
      </c>
      <c r="V85" s="66">
        <f t="shared" si="52"/>
        <v>6</v>
      </c>
      <c r="W85" s="66">
        <v>6</v>
      </c>
      <c r="X85" s="64">
        <f t="shared" si="29"/>
        <v>0</v>
      </c>
      <c r="Y85" s="65"/>
      <c r="Z85" s="66">
        <v>2</v>
      </c>
      <c r="AA85" s="66"/>
      <c r="AB85" s="66"/>
      <c r="AC85" s="66">
        <f t="shared" si="51"/>
        <v>2</v>
      </c>
      <c r="AD85" s="67">
        <v>2</v>
      </c>
      <c r="AE85" s="64">
        <f t="shared" si="30"/>
        <v>0</v>
      </c>
      <c r="AF85" s="65"/>
      <c r="AG85" s="66">
        <v>2</v>
      </c>
      <c r="AH85" s="66"/>
      <c r="AI85" s="66"/>
      <c r="AJ85" s="66">
        <f t="shared" si="53"/>
        <v>2</v>
      </c>
      <c r="AK85" s="67">
        <v>2</v>
      </c>
      <c r="AL85" s="74">
        <f t="shared" si="31"/>
        <v>17.2</v>
      </c>
    </row>
    <row r="86" spans="1:38" x14ac:dyDescent="0.3">
      <c r="A86" s="150" t="s">
        <v>157</v>
      </c>
      <c r="B86" s="154" t="s">
        <v>172</v>
      </c>
      <c r="C86" s="151"/>
      <c r="D86" s="155" t="s">
        <v>173</v>
      </c>
      <c r="E86" s="152" t="s">
        <v>174</v>
      </c>
      <c r="F86" s="156" t="s">
        <v>173</v>
      </c>
      <c r="G86" s="156" t="s">
        <v>173</v>
      </c>
      <c r="H86" s="152" t="s">
        <v>175</v>
      </c>
      <c r="I86" s="152" t="s">
        <v>175</v>
      </c>
      <c r="J86" s="151"/>
      <c r="K86" s="155" t="s">
        <v>176</v>
      </c>
      <c r="L86" s="156" t="s">
        <v>176</v>
      </c>
      <c r="M86" s="156" t="s">
        <v>176</v>
      </c>
      <c r="N86" s="156" t="s">
        <v>176</v>
      </c>
      <c r="O86" s="156" t="s">
        <v>177</v>
      </c>
      <c r="P86" s="157" t="s">
        <v>177</v>
      </c>
      <c r="Q86" s="153">
        <f t="shared" si="28"/>
        <v>0</v>
      </c>
      <c r="R86" s="158" t="s">
        <v>178</v>
      </c>
      <c r="S86" s="156" t="s">
        <v>178</v>
      </c>
      <c r="T86" s="156" t="s">
        <v>179</v>
      </c>
      <c r="U86" s="156" t="s">
        <v>179</v>
      </c>
      <c r="V86" s="156" t="s">
        <v>180</v>
      </c>
      <c r="W86" s="156" t="s">
        <v>180</v>
      </c>
      <c r="X86" s="153">
        <f t="shared" si="29"/>
        <v>0</v>
      </c>
      <c r="Y86" s="155" t="s">
        <v>181</v>
      </c>
      <c r="Z86" s="156" t="s">
        <v>181</v>
      </c>
      <c r="AA86" s="156" t="s">
        <v>181</v>
      </c>
      <c r="AB86" s="156" t="s">
        <v>181</v>
      </c>
      <c r="AC86" s="156" t="s">
        <v>182</v>
      </c>
      <c r="AD86" s="157" t="s">
        <v>182</v>
      </c>
      <c r="AE86" s="153">
        <f t="shared" si="30"/>
        <v>0</v>
      </c>
      <c r="AF86" s="155" t="s">
        <v>183</v>
      </c>
      <c r="AG86" s="156" t="s">
        <v>183</v>
      </c>
      <c r="AH86" s="156" t="s">
        <v>183</v>
      </c>
      <c r="AI86" s="156" t="s">
        <v>183</v>
      </c>
      <c r="AJ86" s="156" t="s">
        <v>184</v>
      </c>
      <c r="AK86" s="157" t="s">
        <v>184</v>
      </c>
      <c r="AL86" s="153" t="s">
        <v>185</v>
      </c>
    </row>
    <row r="87" spans="1:38" x14ac:dyDescent="0.3">
      <c r="A87" s="83" t="s">
        <v>158</v>
      </c>
      <c r="B87" s="84" t="s">
        <v>159</v>
      </c>
      <c r="C87" s="64"/>
      <c r="D87" s="65">
        <f>[2]energetika!D58</f>
        <v>0</v>
      </c>
      <c r="E87" s="66">
        <f>[2]energetika!E58</f>
        <v>0</v>
      </c>
      <c r="F87" s="66">
        <f>[2]energetika!F58</f>
        <v>1</v>
      </c>
      <c r="G87" s="66">
        <f>[2]energetika!G58</f>
        <v>0</v>
      </c>
      <c r="H87" s="66">
        <f t="shared" si="48"/>
        <v>1</v>
      </c>
      <c r="I87" s="67">
        <v>1</v>
      </c>
      <c r="J87" s="64">
        <f t="shared" si="49"/>
        <v>0</v>
      </c>
      <c r="K87" s="65">
        <f>[2]energetika!K58</f>
        <v>0</v>
      </c>
      <c r="L87" s="66">
        <f>[2]energetika!L58</f>
        <v>0</v>
      </c>
      <c r="M87" s="66">
        <f>[2]energetika!M58</f>
        <v>1</v>
      </c>
      <c r="N87" s="66">
        <f>[2]energetika!N58</f>
        <v>0</v>
      </c>
      <c r="O87" s="66">
        <f t="shared" si="50"/>
        <v>1</v>
      </c>
      <c r="P87" s="67">
        <v>1</v>
      </c>
      <c r="Q87" s="64">
        <f t="shared" si="28"/>
        <v>0</v>
      </c>
      <c r="R87" s="78">
        <f>[2]energetika!R58</f>
        <v>0</v>
      </c>
      <c r="S87" s="66">
        <f>[2]energetika!S58</f>
        <v>0</v>
      </c>
      <c r="T87" s="66">
        <v>1</v>
      </c>
      <c r="U87" s="66">
        <f>[2]energetika!U58</f>
        <v>0</v>
      </c>
      <c r="V87" s="66">
        <f t="shared" si="52"/>
        <v>1</v>
      </c>
      <c r="W87" s="66">
        <v>1</v>
      </c>
      <c r="X87" s="64"/>
      <c r="Y87" s="65"/>
      <c r="Z87" s="66">
        <v>1</v>
      </c>
      <c r="AA87" s="66"/>
      <c r="AB87" s="66">
        <v>1</v>
      </c>
      <c r="AC87" s="66">
        <f t="shared" si="51"/>
        <v>2</v>
      </c>
      <c r="AD87" s="67">
        <v>2</v>
      </c>
      <c r="AE87" s="64">
        <f t="shared" si="30"/>
        <v>0</v>
      </c>
      <c r="AF87" s="65"/>
      <c r="AG87" s="66">
        <v>1</v>
      </c>
      <c r="AH87" s="66"/>
      <c r="AI87" s="66">
        <v>1</v>
      </c>
      <c r="AJ87" s="66">
        <f t="shared" si="53"/>
        <v>2</v>
      </c>
      <c r="AK87" s="67">
        <v>2</v>
      </c>
      <c r="AL87" s="74">
        <f t="shared" si="31"/>
        <v>7</v>
      </c>
    </row>
    <row r="88" spans="1:38" x14ac:dyDescent="0.3">
      <c r="A88" s="83" t="s">
        <v>160</v>
      </c>
      <c r="B88" s="84" t="s">
        <v>161</v>
      </c>
      <c r="C88" s="64"/>
      <c r="D88" s="65">
        <f>'[2]transportas ir kt.'!D58</f>
        <v>0</v>
      </c>
      <c r="E88" s="66">
        <f>'[2]transportas ir kt.'!E58</f>
        <v>10</v>
      </c>
      <c r="F88" s="66">
        <f>'[2]transportas ir kt.'!F58</f>
        <v>0</v>
      </c>
      <c r="G88" s="66">
        <f>'[2]transportas ir kt.'!G58</f>
        <v>0</v>
      </c>
      <c r="H88" s="66">
        <f t="shared" si="48"/>
        <v>10</v>
      </c>
      <c r="I88" s="67">
        <v>10</v>
      </c>
      <c r="J88" s="64">
        <f t="shared" si="49"/>
        <v>0</v>
      </c>
      <c r="K88" s="65">
        <f>'[2]transportas ir kt.'!K58</f>
        <v>0</v>
      </c>
      <c r="L88" s="66">
        <f>'[2]transportas ir kt.'!L58</f>
        <v>0</v>
      </c>
      <c r="M88" s="66">
        <f>'[2]transportas ir kt.'!M58</f>
        <v>0</v>
      </c>
      <c r="N88" s="66">
        <f>'[2]transportas ir kt.'!N58</f>
        <v>0</v>
      </c>
      <c r="O88" s="66">
        <f t="shared" si="50"/>
        <v>0</v>
      </c>
      <c r="P88" s="67">
        <f>'[2]transportas ir kt.'!P58</f>
        <v>0</v>
      </c>
      <c r="Q88" s="64">
        <f t="shared" si="28"/>
        <v>0</v>
      </c>
      <c r="R88" s="78">
        <f>'[2]transportas ir kt.'!R58</f>
        <v>0</v>
      </c>
      <c r="S88" s="66">
        <f>'[2]transportas ir kt.'!S58</f>
        <v>0</v>
      </c>
      <c r="T88" s="66">
        <f>'[2]transportas ir kt.'!T58</f>
        <v>0</v>
      </c>
      <c r="U88" s="66">
        <f>'[2]transportas ir kt.'!U58</f>
        <v>0</v>
      </c>
      <c r="V88" s="66">
        <f t="shared" si="52"/>
        <v>0</v>
      </c>
      <c r="W88" s="66">
        <v>0</v>
      </c>
      <c r="X88" s="64">
        <f t="shared" si="29"/>
        <v>0</v>
      </c>
      <c r="Y88" s="65"/>
      <c r="Z88" s="66"/>
      <c r="AA88" s="66"/>
      <c r="AB88" s="66"/>
      <c r="AC88" s="66">
        <f t="shared" si="51"/>
        <v>0</v>
      </c>
      <c r="AD88" s="67"/>
      <c r="AE88" s="64">
        <f t="shared" si="30"/>
        <v>0</v>
      </c>
      <c r="AF88" s="65"/>
      <c r="AG88" s="66"/>
      <c r="AH88" s="66"/>
      <c r="AI88" s="66"/>
      <c r="AJ88" s="66">
        <f t="shared" si="53"/>
        <v>0</v>
      </c>
      <c r="AK88" s="67"/>
      <c r="AL88" s="74">
        <f t="shared" si="31"/>
        <v>10</v>
      </c>
    </row>
    <row r="89" spans="1:38" x14ac:dyDescent="0.3">
      <c r="A89" s="87" t="s">
        <v>162</v>
      </c>
      <c r="B89" s="88" t="s">
        <v>163</v>
      </c>
      <c r="C89" s="64"/>
      <c r="D89" s="65">
        <f>'[2]transportas ir kt.'!D59</f>
        <v>0</v>
      </c>
      <c r="E89" s="66">
        <f>'[2]transportas ir kt.'!E59</f>
        <v>0</v>
      </c>
      <c r="F89" s="66">
        <f>'[2]transportas ir kt.'!F59</f>
        <v>0</v>
      </c>
      <c r="G89" s="66">
        <f>'[2]transportas ir kt.'!G59</f>
        <v>0</v>
      </c>
      <c r="H89" s="66">
        <f t="shared" si="48"/>
        <v>0</v>
      </c>
      <c r="I89" s="67">
        <f>'[2]transportas ir kt.'!I59</f>
        <v>0</v>
      </c>
      <c r="J89" s="64">
        <f t="shared" si="49"/>
        <v>0</v>
      </c>
      <c r="K89" s="65">
        <f>'[2]transportas ir kt.'!K59</f>
        <v>0</v>
      </c>
      <c r="L89" s="66">
        <f>'[2]transportas ir kt.'!L59</f>
        <v>0</v>
      </c>
      <c r="M89" s="66">
        <f>'[2]transportas ir kt.'!M59</f>
        <v>4</v>
      </c>
      <c r="N89" s="66">
        <f>'[2]transportas ir kt.'!N59</f>
        <v>0</v>
      </c>
      <c r="O89" s="66">
        <f t="shared" si="50"/>
        <v>4</v>
      </c>
      <c r="P89" s="67">
        <v>4</v>
      </c>
      <c r="Q89" s="64">
        <f t="shared" si="28"/>
        <v>0</v>
      </c>
      <c r="R89" s="78">
        <f>'[2]transportas ir kt.'!R59</f>
        <v>0</v>
      </c>
      <c r="S89" s="66">
        <f>'[2]transportas ir kt.'!S59</f>
        <v>0</v>
      </c>
      <c r="T89" s="66">
        <f>'[2]transportas ir kt.'!T59</f>
        <v>0</v>
      </c>
      <c r="U89" s="66">
        <f>'[2]transportas ir kt.'!U59</f>
        <v>0</v>
      </c>
      <c r="V89" s="66">
        <f t="shared" si="52"/>
        <v>0</v>
      </c>
      <c r="W89" s="66">
        <v>0</v>
      </c>
      <c r="X89" s="64">
        <f t="shared" si="29"/>
        <v>0</v>
      </c>
      <c r="Y89" s="65"/>
      <c r="Z89" s="66"/>
      <c r="AA89" s="66"/>
      <c r="AB89" s="66"/>
      <c r="AC89" s="66">
        <f t="shared" si="51"/>
        <v>0</v>
      </c>
      <c r="AD89" s="67"/>
      <c r="AE89" s="64">
        <f t="shared" si="30"/>
        <v>0</v>
      </c>
      <c r="AF89" s="65"/>
      <c r="AG89" s="66"/>
      <c r="AH89" s="66"/>
      <c r="AI89" s="66"/>
      <c r="AJ89" s="66">
        <f t="shared" si="53"/>
        <v>0</v>
      </c>
      <c r="AK89" s="67"/>
      <c r="AL89" s="74">
        <f t="shared" si="31"/>
        <v>4</v>
      </c>
    </row>
    <row r="90" spans="1:38" x14ac:dyDescent="0.3">
      <c r="A90" s="83" t="s">
        <v>164</v>
      </c>
      <c r="B90" s="89" t="s">
        <v>165</v>
      </c>
      <c r="C90" s="90"/>
      <c r="D90" s="91">
        <f>'[2]transportas ir kt.'!D60</f>
        <v>0</v>
      </c>
      <c r="E90" s="92">
        <f>'[2]transportas ir kt.'!E60</f>
        <v>0</v>
      </c>
      <c r="F90" s="92">
        <v>239</v>
      </c>
      <c r="G90" s="92">
        <f>'[2]transportas ir kt.'!G60</f>
        <v>0</v>
      </c>
      <c r="H90" s="92">
        <f t="shared" ref="H90:H92" si="54">SUM(D90:G90)</f>
        <v>239</v>
      </c>
      <c r="I90" s="93">
        <v>239</v>
      </c>
      <c r="J90" s="90">
        <f t="shared" si="49"/>
        <v>0</v>
      </c>
      <c r="K90" s="91">
        <f>'[2]transportas ir kt.'!K60</f>
        <v>0</v>
      </c>
      <c r="L90" s="92">
        <f>'[2]transportas ir kt.'!L60</f>
        <v>0</v>
      </c>
      <c r="M90" s="92">
        <f>'[2]transportas ir kt.'!M60</f>
        <v>0</v>
      </c>
      <c r="N90" s="92">
        <f>'[2]transportas ir kt.'!N60</f>
        <v>0</v>
      </c>
      <c r="O90" s="92">
        <f t="shared" si="50"/>
        <v>0</v>
      </c>
      <c r="P90" s="93"/>
      <c r="Q90" s="90">
        <f t="shared" si="28"/>
        <v>0</v>
      </c>
      <c r="R90" s="91">
        <f>'[2]transportas ir kt.'!R60</f>
        <v>0</v>
      </c>
      <c r="S90" s="92">
        <f>'[2]transportas ir kt.'!S60</f>
        <v>0</v>
      </c>
      <c r="T90" s="92">
        <f>'[2]transportas ir kt.'!T60</f>
        <v>0</v>
      </c>
      <c r="U90" s="92">
        <f>'[2]transportas ir kt.'!U60</f>
        <v>0</v>
      </c>
      <c r="V90" s="92">
        <f t="shared" si="52"/>
        <v>0</v>
      </c>
      <c r="W90" s="93">
        <v>0</v>
      </c>
      <c r="X90" s="90">
        <f t="shared" si="29"/>
        <v>0</v>
      </c>
      <c r="Y90" s="91"/>
      <c r="Z90" s="92"/>
      <c r="AA90" s="92"/>
      <c r="AB90" s="92"/>
      <c r="AC90" s="92">
        <f t="shared" si="51"/>
        <v>0</v>
      </c>
      <c r="AD90" s="93"/>
      <c r="AE90" s="90">
        <f t="shared" si="30"/>
        <v>0</v>
      </c>
      <c r="AF90" s="91"/>
      <c r="AG90" s="92"/>
      <c r="AH90" s="92"/>
      <c r="AI90" s="92"/>
      <c r="AJ90" s="92">
        <f t="shared" si="53"/>
        <v>0</v>
      </c>
      <c r="AK90" s="93"/>
      <c r="AL90" s="94">
        <f t="shared" si="31"/>
        <v>239</v>
      </c>
    </row>
    <row r="91" spans="1:38" ht="20.25" customHeight="1" x14ac:dyDescent="0.3">
      <c r="A91" s="83" t="s">
        <v>166</v>
      </c>
      <c r="B91" s="95" t="s">
        <v>167</v>
      </c>
      <c r="C91" s="64"/>
      <c r="D91" s="65">
        <f>'[2]transportas ir kt.'!D61</f>
        <v>0</v>
      </c>
      <c r="E91" s="66">
        <v>10</v>
      </c>
      <c r="F91" s="66">
        <f>'[2]transportas ir kt.'!F61</f>
        <v>0</v>
      </c>
      <c r="G91" s="66">
        <f>'[2]transportas ir kt.'!G61</f>
        <v>0</v>
      </c>
      <c r="H91" s="66">
        <f t="shared" si="54"/>
        <v>10</v>
      </c>
      <c r="I91" s="96">
        <v>10</v>
      </c>
      <c r="J91" s="64">
        <f t="shared" si="49"/>
        <v>0</v>
      </c>
      <c r="K91" s="65">
        <f>'[2]transportas ir kt.'!K61</f>
        <v>0</v>
      </c>
      <c r="L91" s="66">
        <f>'[2]transportas ir kt.'!L61</f>
        <v>0</v>
      </c>
      <c r="M91" s="66">
        <f>'[2]transportas ir kt.'!M61</f>
        <v>0</v>
      </c>
      <c r="N91" s="66">
        <f>'[2]transportas ir kt.'!N61</f>
        <v>0</v>
      </c>
      <c r="O91" s="66">
        <f t="shared" si="50"/>
        <v>0</v>
      </c>
      <c r="P91" s="96"/>
      <c r="Q91" s="64">
        <f t="shared" si="28"/>
        <v>0</v>
      </c>
      <c r="R91" s="65">
        <f>'[2]transportas ir kt.'!R61</f>
        <v>0</v>
      </c>
      <c r="S91" s="66">
        <f>'[2]transportas ir kt.'!S61</f>
        <v>0</v>
      </c>
      <c r="T91" s="66">
        <f>'[2]transportas ir kt.'!T61</f>
        <v>0</v>
      </c>
      <c r="U91" s="66">
        <f>'[2]transportas ir kt.'!U61</f>
        <v>0</v>
      </c>
      <c r="V91" s="66">
        <f t="shared" si="52"/>
        <v>0</v>
      </c>
      <c r="W91" s="96">
        <v>0</v>
      </c>
      <c r="X91" s="64">
        <f t="shared" si="29"/>
        <v>0</v>
      </c>
      <c r="Y91" s="65"/>
      <c r="Z91" s="66"/>
      <c r="AA91" s="66"/>
      <c r="AB91" s="66"/>
      <c r="AC91" s="66">
        <f t="shared" si="51"/>
        <v>0</v>
      </c>
      <c r="AD91" s="96"/>
      <c r="AE91" s="64">
        <f t="shared" si="30"/>
        <v>0</v>
      </c>
      <c r="AF91" s="65"/>
      <c r="AG91" s="66"/>
      <c r="AH91" s="66"/>
      <c r="AI91" s="66"/>
      <c r="AJ91" s="66">
        <f t="shared" si="53"/>
        <v>0</v>
      </c>
      <c r="AK91" s="96"/>
      <c r="AL91" s="74">
        <f t="shared" si="31"/>
        <v>10</v>
      </c>
    </row>
    <row r="92" spans="1:38" ht="15" thickBot="1" x14ac:dyDescent="0.35">
      <c r="A92" s="97" t="s">
        <v>168</v>
      </c>
      <c r="B92" s="98" t="s">
        <v>169</v>
      </c>
      <c r="C92" s="99"/>
      <c r="D92" s="100">
        <f>'[2]transportas ir kt.'!D62</f>
        <v>0</v>
      </c>
      <c r="E92" s="101">
        <f>'[2]transportas ir kt.'!E62</f>
        <v>0</v>
      </c>
      <c r="F92" s="101">
        <f>'[2]transportas ir kt.'!F62</f>
        <v>0</v>
      </c>
      <c r="G92" s="101">
        <f>'[2]transportas ir kt.'!G62</f>
        <v>0</v>
      </c>
      <c r="H92" s="101">
        <f t="shared" si="54"/>
        <v>0</v>
      </c>
      <c r="I92" s="102">
        <f>'[2]transportas ir kt.'!I62</f>
        <v>0</v>
      </c>
      <c r="J92" s="99">
        <f t="shared" si="49"/>
        <v>0</v>
      </c>
      <c r="K92" s="100">
        <f>'[2]transportas ir kt.'!K62</f>
        <v>0</v>
      </c>
      <c r="L92" s="101">
        <f>'[2]transportas ir kt.'!L62</f>
        <v>0</v>
      </c>
      <c r="M92" s="101">
        <f>'[2]transportas ir kt.'!M62</f>
        <v>0</v>
      </c>
      <c r="N92" s="101">
        <f>'[2]transportas ir kt.'!N62</f>
        <v>0</v>
      </c>
      <c r="O92" s="101">
        <f t="shared" si="50"/>
        <v>0</v>
      </c>
      <c r="P92" s="102"/>
      <c r="Q92" s="99">
        <f t="shared" si="28"/>
        <v>0</v>
      </c>
      <c r="R92" s="100">
        <f>'[2]transportas ir kt.'!R62</f>
        <v>0</v>
      </c>
      <c r="S92" s="101">
        <f>'[2]transportas ir kt.'!S62</f>
        <v>0</v>
      </c>
      <c r="T92" s="101">
        <f>'[2]transportas ir kt.'!T62</f>
        <v>0</v>
      </c>
      <c r="U92" s="101">
        <f>'[2]transportas ir kt.'!U62</f>
        <v>0</v>
      </c>
      <c r="V92" s="101">
        <f t="shared" si="52"/>
        <v>0</v>
      </c>
      <c r="W92" s="102">
        <v>0</v>
      </c>
      <c r="X92" s="99">
        <f t="shared" si="29"/>
        <v>0</v>
      </c>
      <c r="Y92" s="100"/>
      <c r="Z92" s="101"/>
      <c r="AA92" s="101">
        <v>90</v>
      </c>
      <c r="AB92" s="101" t="e">
        <f>'[2]transportas ir kt.'!AB62</f>
        <v>#REF!</v>
      </c>
      <c r="AC92" s="101" t="e">
        <f t="shared" si="51"/>
        <v>#REF!</v>
      </c>
      <c r="AD92" s="102">
        <v>90</v>
      </c>
      <c r="AE92" s="99" t="e">
        <f t="shared" si="30"/>
        <v>#REF!</v>
      </c>
      <c r="AF92" s="100"/>
      <c r="AG92" s="101"/>
      <c r="AH92" s="101">
        <v>60</v>
      </c>
      <c r="AI92" s="101"/>
      <c r="AJ92" s="101">
        <f t="shared" si="53"/>
        <v>60</v>
      </c>
      <c r="AK92" s="102">
        <v>60</v>
      </c>
      <c r="AL92" s="103" t="e">
        <f t="shared" si="31"/>
        <v>#REF!</v>
      </c>
    </row>
  </sheetData>
  <mergeCells count="13">
    <mergeCell ref="A2:U2"/>
    <mergeCell ref="A5:A6"/>
    <mergeCell ref="C5:C6"/>
    <mergeCell ref="D5:I5"/>
    <mergeCell ref="J5:J6"/>
    <mergeCell ref="K5:P5"/>
    <mergeCell ref="Q5:Q6"/>
    <mergeCell ref="R5:W5"/>
    <mergeCell ref="X5:X6"/>
    <mergeCell ref="Y5:AD5"/>
    <mergeCell ref="AE5:AE6"/>
    <mergeCell ref="AF5:AK5"/>
    <mergeCell ref="AL5:AL6"/>
  </mergeCells>
  <conditionalFormatting sqref="B13:B14">
    <cfRule type="cellIs" dxfId="50" priority="1" operator="equal">
      <formula>0</formula>
    </cfRule>
  </conditionalFormatting>
  <pageMargins left="0.70866141732283472" right="0.70866141732283472" top="0.74803149606299213" bottom="0.74803149606299213" header="0.31496062992125984" footer="0.31496062992125984"/>
  <pageSetup paperSize="8" scale="37" fitToHeight="0" orientation="landscape" r:id="rId1"/>
  <headerFooter>
    <oddFooter>&amp;C&amp;P</oddFooter>
  </headerFooter>
  <rowBreaks count="2" manualBreakCount="2">
    <brk id="40" max="16383" man="1"/>
    <brk id="69" max="16383" man="1"/>
  </rowBreak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E45D98-7CB8-47EF-BB2D-0EFED0004185}">
  <sheetPr>
    <pageSetUpPr fitToPage="1"/>
  </sheetPr>
  <dimension ref="A1:AP92"/>
  <sheetViews>
    <sheetView showGridLines="0" showZeros="0" zoomScaleNormal="100" workbookViewId="0">
      <pane xSplit="2" ySplit="6" topLeftCell="K7" activePane="bottomRight" state="frozen"/>
      <selection pane="topRight" activeCell="C1" sqref="C1"/>
      <selection pane="bottomLeft" activeCell="A7" sqref="A7"/>
      <selection pane="bottomRight" activeCell="S14" sqref="S14"/>
    </sheetView>
  </sheetViews>
  <sheetFormatPr defaultRowHeight="14.4" x14ac:dyDescent="0.3"/>
  <cols>
    <col min="2" max="2" width="51.6640625" customWidth="1"/>
    <col min="3" max="3" width="11.5546875" customWidth="1"/>
    <col min="4" max="4" width="14.44140625" customWidth="1"/>
    <col min="5" max="5" width="15.33203125" customWidth="1"/>
    <col min="6" max="6" width="14" customWidth="1"/>
    <col min="7" max="7" width="12.109375" customWidth="1"/>
    <col min="8" max="8" width="14.6640625" customWidth="1"/>
    <col min="9" max="9" width="14.44140625" customWidth="1"/>
    <col min="10" max="10" width="10.109375" customWidth="1"/>
    <col min="11" max="11" width="11.5546875" customWidth="1"/>
    <col min="12" max="13" width="12.109375" customWidth="1"/>
    <col min="14" max="14" width="14.5546875" customWidth="1"/>
    <col min="15" max="15" width="14" customWidth="1"/>
    <col min="16" max="16" width="13.77734375" customWidth="1"/>
    <col min="17" max="17" width="10.109375" customWidth="1"/>
    <col min="18" max="21" width="12.109375" customWidth="1"/>
    <col min="22" max="22" width="14.21875" customWidth="1"/>
    <col min="23" max="23" width="12.109375" customWidth="1"/>
    <col min="24" max="24" width="9.33203125" customWidth="1"/>
    <col min="25" max="28" width="12.109375" customWidth="1"/>
    <col min="29" max="29" width="12.88671875" customWidth="1"/>
    <col min="30" max="30" width="12.109375" customWidth="1"/>
    <col min="31" max="31" width="9.33203125" customWidth="1"/>
    <col min="32" max="35" width="12.33203125" customWidth="1"/>
    <col min="36" max="36" width="13.88671875" customWidth="1"/>
    <col min="37" max="37" width="12.33203125" customWidth="1"/>
    <col min="38" max="38" width="15.21875" customWidth="1"/>
  </cols>
  <sheetData>
    <row r="1" spans="1:42" ht="15.6" x14ac:dyDescent="0.3">
      <c r="Q1" s="1" t="s">
        <v>170</v>
      </c>
    </row>
    <row r="2" spans="1:42" x14ac:dyDescent="0.3">
      <c r="A2" s="315" t="s">
        <v>0</v>
      </c>
      <c r="B2" s="315"/>
      <c r="C2" s="315"/>
      <c r="D2" s="315"/>
      <c r="E2" s="315"/>
      <c r="F2" s="315"/>
      <c r="G2" s="315"/>
      <c r="H2" s="315"/>
      <c r="I2" s="315"/>
      <c r="J2" s="315"/>
      <c r="K2" s="315"/>
      <c r="L2" s="315"/>
      <c r="M2" s="315"/>
      <c r="N2" s="315"/>
      <c r="O2" s="315"/>
      <c r="P2" s="315"/>
      <c r="Q2" s="315"/>
      <c r="R2" s="315"/>
      <c r="S2" s="315"/>
      <c r="T2" s="315"/>
      <c r="U2" s="315"/>
      <c r="V2" s="3"/>
      <c r="W2" s="3"/>
      <c r="X2" s="3"/>
      <c r="Y2" s="3"/>
      <c r="Z2" s="3"/>
      <c r="AA2" s="3"/>
      <c r="AB2" s="3"/>
      <c r="AC2" s="3"/>
      <c r="AD2" s="3"/>
      <c r="AE2" s="3"/>
      <c r="AF2" s="3"/>
      <c r="AG2" s="3"/>
      <c r="AH2" s="3"/>
      <c r="AI2" s="3"/>
      <c r="AJ2" s="3"/>
      <c r="AK2" s="3"/>
      <c r="AL2" s="3"/>
    </row>
    <row r="3" spans="1:42" ht="15" thickBot="1" x14ac:dyDescent="0.35">
      <c r="A3" s="2"/>
      <c r="B3" s="2"/>
      <c r="C3" s="2"/>
      <c r="D3" s="2"/>
      <c r="E3" s="2"/>
      <c r="F3" s="2"/>
      <c r="G3" s="2"/>
      <c r="H3" s="2"/>
      <c r="I3" s="2"/>
      <c r="J3" s="2"/>
      <c r="K3" s="2"/>
      <c r="L3" s="2"/>
      <c r="M3" s="2"/>
      <c r="N3" s="2"/>
      <c r="O3" s="2"/>
      <c r="P3" s="2"/>
      <c r="Q3" s="2"/>
      <c r="R3" s="2"/>
      <c r="S3" s="2"/>
      <c r="T3" s="2"/>
      <c r="U3" s="2"/>
      <c r="V3" s="3"/>
      <c r="W3" s="3"/>
      <c r="X3" s="3"/>
      <c r="Y3" s="3"/>
      <c r="Z3" s="3"/>
      <c r="AA3" s="3"/>
      <c r="AB3" s="3"/>
      <c r="AC3" s="3"/>
      <c r="AD3" s="3"/>
      <c r="AE3" s="3"/>
      <c r="AF3" s="3"/>
      <c r="AG3" s="3"/>
      <c r="AH3" s="3"/>
      <c r="AI3" s="3"/>
      <c r="AJ3" s="3"/>
      <c r="AK3" s="3"/>
      <c r="AL3" s="3"/>
    </row>
    <row r="4" spans="1:42" ht="30.75" hidden="1" customHeight="1" thickBot="1" x14ac:dyDescent="0.35">
      <c r="A4" s="3"/>
      <c r="B4" s="3"/>
      <c r="C4" s="3"/>
      <c r="D4" s="4" t="e">
        <f>D7-D41</f>
        <v>#VALUE!</v>
      </c>
      <c r="E4" s="4" t="e">
        <f>E7-E41</f>
        <v>#VALUE!</v>
      </c>
      <c r="F4" s="4" t="e">
        <f>F7-F41</f>
        <v>#VALUE!</v>
      </c>
      <c r="G4" s="4" t="e">
        <f>G7-G41</f>
        <v>#VALUE!</v>
      </c>
      <c r="H4" s="4" t="e">
        <f>H7-H41</f>
        <v>#VALUE!</v>
      </c>
      <c r="I4" s="4"/>
      <c r="J4" s="4">
        <f t="shared" ref="J4:O4" si="0">J7-J41</f>
        <v>0</v>
      </c>
      <c r="K4" s="4" t="e">
        <f t="shared" si="0"/>
        <v>#VALUE!</v>
      </c>
      <c r="L4" s="4" t="e">
        <f t="shared" si="0"/>
        <v>#VALUE!</v>
      </c>
      <c r="M4" s="4" t="e">
        <f t="shared" si="0"/>
        <v>#VALUE!</v>
      </c>
      <c r="N4" s="4" t="e">
        <f t="shared" si="0"/>
        <v>#VALUE!</v>
      </c>
      <c r="O4" s="4" t="e">
        <f t="shared" si="0"/>
        <v>#VALUE!</v>
      </c>
      <c r="P4" s="4"/>
      <c r="Q4" s="4">
        <f t="shared" ref="Q4:V4" si="1">Q7-Q41</f>
        <v>0</v>
      </c>
      <c r="R4" s="4" t="e">
        <f t="shared" si="1"/>
        <v>#VALUE!</v>
      </c>
      <c r="S4" s="4" t="e">
        <f t="shared" si="1"/>
        <v>#VALUE!</v>
      </c>
      <c r="T4" s="4" t="e">
        <f t="shared" si="1"/>
        <v>#VALUE!</v>
      </c>
      <c r="U4" s="4" t="e">
        <f t="shared" si="1"/>
        <v>#VALUE!</v>
      </c>
      <c r="V4" s="4" t="e">
        <f t="shared" si="1"/>
        <v>#VALUE!</v>
      </c>
      <c r="W4" s="4"/>
      <c r="X4" s="4">
        <f t="shared" ref="X4:AC4" si="2">X7-X41</f>
        <v>0</v>
      </c>
      <c r="Y4" s="4" t="e">
        <f t="shared" si="2"/>
        <v>#VALUE!</v>
      </c>
      <c r="Z4" s="4" t="e">
        <f t="shared" si="2"/>
        <v>#VALUE!</v>
      </c>
      <c r="AA4" s="4" t="e">
        <f t="shared" si="2"/>
        <v>#VALUE!</v>
      </c>
      <c r="AB4" s="4" t="e">
        <f t="shared" si="2"/>
        <v>#VALUE!</v>
      </c>
      <c r="AC4" s="4" t="e">
        <f t="shared" si="2"/>
        <v>#VALUE!</v>
      </c>
      <c r="AD4" s="4"/>
      <c r="AE4" s="4">
        <f t="shared" ref="AE4:AJ4" si="3">AE7-AE41</f>
        <v>0</v>
      </c>
      <c r="AF4" s="4" t="e">
        <f t="shared" si="3"/>
        <v>#VALUE!</v>
      </c>
      <c r="AG4" s="4" t="e">
        <f t="shared" si="3"/>
        <v>#VALUE!</v>
      </c>
      <c r="AH4" s="4" t="e">
        <f t="shared" si="3"/>
        <v>#VALUE!</v>
      </c>
      <c r="AI4" s="4" t="e">
        <f t="shared" si="3"/>
        <v>#VALUE!</v>
      </c>
      <c r="AJ4" s="4" t="e">
        <f t="shared" si="3"/>
        <v>#VALUE!</v>
      </c>
      <c r="AK4" s="4"/>
      <c r="AL4" s="5" t="e">
        <f>AL7-AL41</f>
        <v>#VALUE!</v>
      </c>
    </row>
    <row r="5" spans="1:42" ht="29.25" customHeight="1" thickBot="1" x14ac:dyDescent="0.35">
      <c r="A5" s="306" t="s">
        <v>1</v>
      </c>
      <c r="B5" s="6" t="s">
        <v>2</v>
      </c>
      <c r="C5" s="308" t="s">
        <v>3</v>
      </c>
      <c r="D5" s="310" t="s">
        <v>4</v>
      </c>
      <c r="E5" s="311"/>
      <c r="F5" s="311"/>
      <c r="G5" s="311"/>
      <c r="H5" s="311"/>
      <c r="I5" s="311"/>
      <c r="J5" s="308" t="s">
        <v>5</v>
      </c>
      <c r="K5" s="312" t="s">
        <v>6</v>
      </c>
      <c r="L5" s="313"/>
      <c r="M5" s="313"/>
      <c r="N5" s="313"/>
      <c r="O5" s="313"/>
      <c r="P5" s="314"/>
      <c r="Q5" s="308" t="s">
        <v>7</v>
      </c>
      <c r="R5" s="312" t="s">
        <v>8</v>
      </c>
      <c r="S5" s="313"/>
      <c r="T5" s="313"/>
      <c r="U5" s="313"/>
      <c r="V5" s="313"/>
      <c r="W5" s="314"/>
      <c r="X5" s="308" t="s">
        <v>9</v>
      </c>
      <c r="Y5" s="313" t="s">
        <v>10</v>
      </c>
      <c r="Z5" s="313"/>
      <c r="AA5" s="313"/>
      <c r="AB5" s="313"/>
      <c r="AC5" s="313"/>
      <c r="AD5" s="314"/>
      <c r="AE5" s="308" t="s">
        <v>11</v>
      </c>
      <c r="AF5" s="312" t="s">
        <v>12</v>
      </c>
      <c r="AG5" s="313"/>
      <c r="AH5" s="313"/>
      <c r="AI5" s="313"/>
      <c r="AJ5" s="313"/>
      <c r="AK5" s="314"/>
      <c r="AL5" s="302" t="s">
        <v>13</v>
      </c>
    </row>
    <row r="6" spans="1:42" ht="31.2" thickBot="1" x14ac:dyDescent="0.35">
      <c r="A6" s="307"/>
      <c r="B6" s="7" t="s">
        <v>14</v>
      </c>
      <c r="C6" s="309"/>
      <c r="D6" s="8" t="s">
        <v>15</v>
      </c>
      <c r="E6" s="9" t="s">
        <v>16</v>
      </c>
      <c r="F6" s="9" t="s">
        <v>17</v>
      </c>
      <c r="G6" s="9" t="s">
        <v>18</v>
      </c>
      <c r="H6" s="9" t="s">
        <v>19</v>
      </c>
      <c r="I6" s="10" t="s">
        <v>20</v>
      </c>
      <c r="J6" s="309"/>
      <c r="K6" s="11" t="s">
        <v>15</v>
      </c>
      <c r="L6" s="12" t="s">
        <v>16</v>
      </c>
      <c r="M6" s="12" t="s">
        <v>17</v>
      </c>
      <c r="N6" s="12" t="s">
        <v>18</v>
      </c>
      <c r="O6" s="12" t="s">
        <v>19</v>
      </c>
      <c r="P6" s="13" t="s">
        <v>20</v>
      </c>
      <c r="Q6" s="309"/>
      <c r="R6" s="14" t="s">
        <v>15</v>
      </c>
      <c r="S6" s="9" t="s">
        <v>16</v>
      </c>
      <c r="T6" s="9" t="s">
        <v>17</v>
      </c>
      <c r="U6" s="9" t="s">
        <v>18</v>
      </c>
      <c r="V6" s="9" t="s">
        <v>19</v>
      </c>
      <c r="W6" s="15" t="s">
        <v>20</v>
      </c>
      <c r="X6" s="309"/>
      <c r="Y6" s="11" t="s">
        <v>15</v>
      </c>
      <c r="Z6" s="12" t="s">
        <v>16</v>
      </c>
      <c r="AA6" s="12" t="s">
        <v>17</v>
      </c>
      <c r="AB6" s="12" t="s">
        <v>18</v>
      </c>
      <c r="AC6" s="12" t="s">
        <v>19</v>
      </c>
      <c r="AD6" s="13" t="s">
        <v>20</v>
      </c>
      <c r="AE6" s="309"/>
      <c r="AF6" s="8" t="s">
        <v>15</v>
      </c>
      <c r="AG6" s="9" t="s">
        <v>16</v>
      </c>
      <c r="AH6" s="9" t="s">
        <v>17</v>
      </c>
      <c r="AI6" s="9" t="s">
        <v>18</v>
      </c>
      <c r="AJ6" s="9" t="s">
        <v>19</v>
      </c>
      <c r="AK6" s="10" t="s">
        <v>20</v>
      </c>
      <c r="AL6" s="303"/>
      <c r="AN6" s="16"/>
    </row>
    <row r="7" spans="1:42" ht="15.75" customHeight="1" x14ac:dyDescent="0.3">
      <c r="A7" s="17" t="s">
        <v>21</v>
      </c>
      <c r="B7" s="18" t="s">
        <v>22</v>
      </c>
      <c r="C7" s="19">
        <v>1585.19</v>
      </c>
      <c r="D7" s="125" t="s">
        <v>269</v>
      </c>
      <c r="E7" s="126" t="s">
        <v>270</v>
      </c>
      <c r="F7" s="126" t="s">
        <v>290</v>
      </c>
      <c r="G7" s="126" t="s">
        <v>272</v>
      </c>
      <c r="H7" s="127" t="s">
        <v>288</v>
      </c>
      <c r="I7" s="128">
        <v>0</v>
      </c>
      <c r="J7" s="129"/>
      <c r="K7" s="125" t="s">
        <v>273</v>
      </c>
      <c r="L7" s="126" t="s">
        <v>252</v>
      </c>
      <c r="M7" s="126" t="s">
        <v>274</v>
      </c>
      <c r="N7" s="126" t="s">
        <v>275</v>
      </c>
      <c r="O7" s="126" t="s">
        <v>276</v>
      </c>
      <c r="P7" s="128">
        <v>0</v>
      </c>
      <c r="Q7" s="129">
        <v>0</v>
      </c>
      <c r="R7" s="166" t="s">
        <v>277</v>
      </c>
      <c r="S7" s="126" t="s">
        <v>278</v>
      </c>
      <c r="T7" s="126" t="s">
        <v>279</v>
      </c>
      <c r="U7" s="126" t="s">
        <v>258</v>
      </c>
      <c r="V7" s="126" t="s">
        <v>280</v>
      </c>
      <c r="W7" s="165">
        <v>0</v>
      </c>
      <c r="X7" s="129"/>
      <c r="Y7" s="125" t="s">
        <v>261</v>
      </c>
      <c r="Z7" s="126" t="s">
        <v>261</v>
      </c>
      <c r="AA7" s="126" t="s">
        <v>261</v>
      </c>
      <c r="AB7" s="126" t="s">
        <v>262</v>
      </c>
      <c r="AC7" s="126" t="s">
        <v>281</v>
      </c>
      <c r="AD7" s="128">
        <v>0</v>
      </c>
      <c r="AE7" s="129"/>
      <c r="AF7" s="166" t="s">
        <v>264</v>
      </c>
      <c r="AG7" s="126" t="s">
        <v>264</v>
      </c>
      <c r="AH7" s="126" t="s">
        <v>265</v>
      </c>
      <c r="AI7" s="126" t="s">
        <v>266</v>
      </c>
      <c r="AJ7" s="167" t="s">
        <v>267</v>
      </c>
      <c r="AK7" s="129">
        <v>0</v>
      </c>
      <c r="AL7" s="129" t="s">
        <v>291</v>
      </c>
      <c r="AN7" s="16"/>
      <c r="AP7" s="16"/>
    </row>
    <row r="8" spans="1:42" ht="15.75" customHeight="1" x14ac:dyDescent="0.3">
      <c r="A8" s="24" t="s">
        <v>23</v>
      </c>
      <c r="B8" s="25" t="s">
        <v>24</v>
      </c>
      <c r="C8" s="26"/>
      <c r="D8" s="130" t="s">
        <v>246</v>
      </c>
      <c r="E8" s="130" t="s">
        <v>247</v>
      </c>
      <c r="F8" s="130" t="s">
        <v>248</v>
      </c>
      <c r="G8" s="130" t="s">
        <v>249</v>
      </c>
      <c r="H8" s="127" t="s">
        <v>250</v>
      </c>
      <c r="I8" s="131"/>
      <c r="J8" s="132"/>
      <c r="K8" s="130" t="s">
        <v>251</v>
      </c>
      <c r="L8" s="130" t="s">
        <v>252</v>
      </c>
      <c r="M8" s="130" t="s">
        <v>252</v>
      </c>
      <c r="N8" s="130" t="s">
        <v>253</v>
      </c>
      <c r="O8" s="127" t="s">
        <v>254</v>
      </c>
      <c r="P8" s="131"/>
      <c r="Q8" s="132"/>
      <c r="R8" s="133" t="s">
        <v>255</v>
      </c>
      <c r="S8" s="134" t="s">
        <v>256</v>
      </c>
      <c r="T8" s="135" t="s">
        <v>257</v>
      </c>
      <c r="U8" s="136" t="s">
        <v>258</v>
      </c>
      <c r="V8" s="127" t="s">
        <v>259</v>
      </c>
      <c r="W8" s="137"/>
      <c r="X8" s="132"/>
      <c r="Y8" s="130" t="s">
        <v>260</v>
      </c>
      <c r="Z8" s="130" t="s">
        <v>261</v>
      </c>
      <c r="AA8" s="130" t="s">
        <v>260</v>
      </c>
      <c r="AB8" s="127" t="s">
        <v>262</v>
      </c>
      <c r="AC8" s="127" t="s">
        <v>263</v>
      </c>
      <c r="AD8" s="131"/>
      <c r="AE8" s="132"/>
      <c r="AF8" s="130" t="s">
        <v>264</v>
      </c>
      <c r="AG8" s="127" t="s">
        <v>264</v>
      </c>
      <c r="AH8" s="127" t="s">
        <v>265</v>
      </c>
      <c r="AI8" s="127" t="s">
        <v>266</v>
      </c>
      <c r="AJ8" s="127" t="s">
        <v>267</v>
      </c>
      <c r="AK8" s="131"/>
      <c r="AL8" s="132" t="s">
        <v>268</v>
      </c>
      <c r="AN8" s="16"/>
      <c r="AP8" s="16"/>
    </row>
    <row r="9" spans="1:42" ht="15.75" customHeight="1" x14ac:dyDescent="0.3">
      <c r="A9" s="24" t="s">
        <v>25</v>
      </c>
      <c r="B9" s="25" t="s">
        <v>26</v>
      </c>
      <c r="C9" s="26">
        <v>461.92</v>
      </c>
      <c r="D9" s="27">
        <v>616.26900000000001</v>
      </c>
      <c r="E9" s="22">
        <v>406.87</v>
      </c>
      <c r="F9" s="22" t="s">
        <v>243</v>
      </c>
      <c r="G9" s="22">
        <v>0</v>
      </c>
      <c r="H9" s="22" t="s">
        <v>244</v>
      </c>
      <c r="I9" s="22">
        <v>0</v>
      </c>
      <c r="J9" s="26">
        <v>0</v>
      </c>
      <c r="K9" s="27">
        <v>17.64</v>
      </c>
      <c r="L9" s="22">
        <v>0</v>
      </c>
      <c r="M9" s="22">
        <v>14.28</v>
      </c>
      <c r="N9" s="22">
        <v>287.8</v>
      </c>
      <c r="O9" s="22">
        <v>319.72000000000003</v>
      </c>
      <c r="P9" s="28">
        <v>0</v>
      </c>
      <c r="Q9" s="26">
        <v>0</v>
      </c>
      <c r="R9" s="34">
        <v>0</v>
      </c>
      <c r="S9" s="22">
        <v>0</v>
      </c>
      <c r="T9" s="22">
        <v>292.95</v>
      </c>
      <c r="U9" s="22">
        <v>0</v>
      </c>
      <c r="V9" s="22">
        <v>292.95</v>
      </c>
      <c r="W9" s="33">
        <v>0</v>
      </c>
      <c r="X9" s="26">
        <v>0</v>
      </c>
      <c r="Y9" s="27">
        <v>0</v>
      </c>
      <c r="Z9" s="22">
        <v>0</v>
      </c>
      <c r="AA9" s="22">
        <v>0</v>
      </c>
      <c r="AB9" s="22">
        <v>0</v>
      </c>
      <c r="AC9" s="22">
        <v>0</v>
      </c>
      <c r="AD9" s="28">
        <v>0</v>
      </c>
      <c r="AE9" s="26">
        <v>0</v>
      </c>
      <c r="AF9" s="27">
        <v>0</v>
      </c>
      <c r="AG9" s="22">
        <v>0</v>
      </c>
      <c r="AH9" s="22">
        <v>0</v>
      </c>
      <c r="AI9" s="22">
        <v>0</v>
      </c>
      <c r="AJ9" s="22">
        <v>0</v>
      </c>
      <c r="AK9" s="28">
        <v>0</v>
      </c>
      <c r="AL9" s="26" t="s">
        <v>245</v>
      </c>
      <c r="AN9" s="16"/>
    </row>
    <row r="10" spans="1:42" ht="33.75" customHeight="1" x14ac:dyDescent="0.3">
      <c r="A10" s="35" t="s">
        <v>27</v>
      </c>
      <c r="B10" s="36" t="s">
        <v>28</v>
      </c>
      <c r="C10" s="37">
        <v>402.46000000000004</v>
      </c>
      <c r="D10" s="38">
        <v>97.82</v>
      </c>
      <c r="E10" s="22"/>
      <c r="F10" s="22"/>
      <c r="G10" s="22"/>
      <c r="H10" s="39">
        <f>SUM(D10:G10)</f>
        <v>97.82</v>
      </c>
      <c r="I10" s="40"/>
      <c r="J10" s="37"/>
      <c r="K10" s="27"/>
      <c r="L10" s="22"/>
      <c r="M10" s="22"/>
      <c r="N10" s="22"/>
      <c r="O10" s="39">
        <f>SUM(K10:N10)</f>
        <v>0</v>
      </c>
      <c r="P10" s="28"/>
      <c r="Q10" s="37"/>
      <c r="R10" s="34"/>
      <c r="S10" s="22"/>
      <c r="T10" s="22"/>
      <c r="U10" s="22"/>
      <c r="V10" s="39">
        <f>SUM(R10:U10)</f>
        <v>0</v>
      </c>
      <c r="W10" s="33"/>
      <c r="X10" s="37"/>
      <c r="Y10" s="27"/>
      <c r="Z10" s="22"/>
      <c r="AA10" s="22"/>
      <c r="AB10" s="22"/>
      <c r="AC10" s="39">
        <f>SUM(Y10:AB10)</f>
        <v>0</v>
      </c>
      <c r="AD10" s="28"/>
      <c r="AE10" s="37"/>
      <c r="AF10" s="27"/>
      <c r="AG10" s="22"/>
      <c r="AH10" s="22"/>
      <c r="AI10" s="22"/>
      <c r="AJ10" s="39">
        <f>SUM(AF10:AI10)</f>
        <v>0</v>
      </c>
      <c r="AK10" s="28"/>
      <c r="AL10" s="37">
        <f t="shared" ref="AL10:AL40" si="4">H10+O10+V10+AC10+AJ10</f>
        <v>97.82</v>
      </c>
    </row>
    <row r="11" spans="1:42" ht="33.75" customHeight="1" x14ac:dyDescent="0.3">
      <c r="A11" s="35" t="s">
        <v>29</v>
      </c>
      <c r="B11" s="36" t="s">
        <v>30</v>
      </c>
      <c r="C11" s="37"/>
      <c r="D11" s="38">
        <v>414.9</v>
      </c>
      <c r="E11" s="39">
        <v>369.07</v>
      </c>
      <c r="F11" s="39">
        <v>369.07</v>
      </c>
      <c r="G11" s="22"/>
      <c r="H11" s="39">
        <f t="shared" ref="H11:H28" si="5">SUM(D11:G11)</f>
        <v>1153.04</v>
      </c>
      <c r="I11" s="40"/>
      <c r="J11" s="37"/>
      <c r="K11" s="27"/>
      <c r="L11" s="22"/>
      <c r="M11" s="22"/>
      <c r="N11" s="22"/>
      <c r="O11" s="39">
        <f t="shared" ref="O11:O31" si="6">SUM(K11:N11)</f>
        <v>0</v>
      </c>
      <c r="P11" s="28"/>
      <c r="Q11" s="37"/>
      <c r="R11" s="34"/>
      <c r="S11" s="22"/>
      <c r="T11" s="22"/>
      <c r="U11" s="22"/>
      <c r="V11" s="39">
        <f t="shared" ref="V11:V21" si="7">SUM(R11:U11)</f>
        <v>0</v>
      </c>
      <c r="W11" s="33"/>
      <c r="X11" s="37"/>
      <c r="Y11" s="27"/>
      <c r="Z11" s="22"/>
      <c r="AA11" s="22"/>
      <c r="AB11" s="22"/>
      <c r="AC11" s="39">
        <f t="shared" ref="AC11:AC23" si="8">SUM(Y11:AB11)</f>
        <v>0</v>
      </c>
      <c r="AD11" s="28"/>
      <c r="AE11" s="37"/>
      <c r="AF11" s="27"/>
      <c r="AG11" s="22"/>
      <c r="AH11" s="22"/>
      <c r="AI11" s="22"/>
      <c r="AJ11" s="39">
        <f t="shared" ref="AJ11:AJ21" si="9">SUM(AF11:AI11)</f>
        <v>0</v>
      </c>
      <c r="AK11" s="28"/>
      <c r="AL11" s="37">
        <f t="shared" si="4"/>
        <v>1153.04</v>
      </c>
    </row>
    <row r="12" spans="1:42" ht="15.75" customHeight="1" x14ac:dyDescent="0.3">
      <c r="A12" s="138" t="s">
        <v>31</v>
      </c>
      <c r="B12" s="139" t="s">
        <v>32</v>
      </c>
      <c r="C12" s="140"/>
      <c r="D12" s="141"/>
      <c r="E12" s="142"/>
      <c r="F12" s="142">
        <v>61.5</v>
      </c>
      <c r="G12" s="143"/>
      <c r="H12" s="142">
        <f t="shared" si="5"/>
        <v>61.5</v>
      </c>
      <c r="I12" s="144"/>
      <c r="J12" s="145"/>
      <c r="K12" s="141"/>
      <c r="L12" s="143"/>
      <c r="M12" s="143"/>
      <c r="N12" s="143"/>
      <c r="O12" s="142">
        <f t="shared" si="6"/>
        <v>0</v>
      </c>
      <c r="P12" s="146"/>
      <c r="Q12" s="145"/>
      <c r="R12" s="147"/>
      <c r="S12" s="143"/>
      <c r="T12" s="143"/>
      <c r="U12" s="143"/>
      <c r="V12" s="142">
        <f t="shared" si="7"/>
        <v>0</v>
      </c>
      <c r="W12" s="148"/>
      <c r="X12" s="145"/>
      <c r="Y12" s="141"/>
      <c r="Z12" s="143"/>
      <c r="AA12" s="143"/>
      <c r="AB12" s="143"/>
      <c r="AC12" s="142">
        <f t="shared" si="8"/>
        <v>0</v>
      </c>
      <c r="AD12" s="146"/>
      <c r="AE12" s="145"/>
      <c r="AF12" s="27"/>
      <c r="AG12" s="22"/>
      <c r="AH12" s="22"/>
      <c r="AI12" s="22"/>
      <c r="AJ12" s="39">
        <f t="shared" si="9"/>
        <v>0</v>
      </c>
      <c r="AK12" s="28"/>
      <c r="AL12" s="145">
        <f t="shared" si="4"/>
        <v>61.5</v>
      </c>
    </row>
    <row r="13" spans="1:42" ht="34.200000000000003" customHeight="1" x14ac:dyDescent="0.3">
      <c r="A13" s="35" t="s">
        <v>33</v>
      </c>
      <c r="B13" s="41" t="s">
        <v>34</v>
      </c>
      <c r="C13" s="26"/>
      <c r="D13" s="42">
        <v>77.088999999999999</v>
      </c>
      <c r="E13" s="42"/>
      <c r="F13" s="27"/>
      <c r="G13" s="27"/>
      <c r="H13" s="39">
        <f t="shared" si="5"/>
        <v>77.088999999999999</v>
      </c>
      <c r="I13" s="40"/>
      <c r="J13" s="37"/>
      <c r="K13" s="27"/>
      <c r="L13" s="22"/>
      <c r="M13" s="22"/>
      <c r="N13" s="22"/>
      <c r="O13" s="39">
        <f t="shared" si="6"/>
        <v>0</v>
      </c>
      <c r="P13" s="28"/>
      <c r="Q13" s="37"/>
      <c r="R13" s="34"/>
      <c r="S13" s="22"/>
      <c r="T13" s="22"/>
      <c r="U13" s="22"/>
      <c r="V13" s="39">
        <f t="shared" si="7"/>
        <v>0</v>
      </c>
      <c r="W13" s="33"/>
      <c r="X13" s="37"/>
      <c r="Y13" s="27"/>
      <c r="Z13" s="22"/>
      <c r="AA13" s="22"/>
      <c r="AB13" s="22"/>
      <c r="AC13" s="39">
        <f t="shared" si="8"/>
        <v>0</v>
      </c>
      <c r="AD13" s="28"/>
      <c r="AE13" s="37"/>
      <c r="AF13" s="27"/>
      <c r="AG13" s="22"/>
      <c r="AH13" s="22"/>
      <c r="AI13" s="22"/>
      <c r="AJ13" s="39">
        <f t="shared" si="9"/>
        <v>0</v>
      </c>
      <c r="AK13" s="28"/>
      <c r="AL13" s="37">
        <f t="shared" si="4"/>
        <v>77.088999999999999</v>
      </c>
    </row>
    <row r="14" spans="1:42" ht="45.75" customHeight="1" x14ac:dyDescent="0.3">
      <c r="A14" s="35" t="s">
        <v>35</v>
      </c>
      <c r="B14" s="43" t="s">
        <v>36</v>
      </c>
      <c r="C14" s="26"/>
      <c r="D14" s="42">
        <v>26.46</v>
      </c>
      <c r="E14" s="42"/>
      <c r="F14" s="27"/>
      <c r="G14" s="27"/>
      <c r="H14" s="39">
        <f t="shared" si="5"/>
        <v>26.46</v>
      </c>
      <c r="I14" s="40"/>
      <c r="J14" s="37"/>
      <c r="K14" s="42">
        <v>17.64</v>
      </c>
      <c r="L14" s="22"/>
      <c r="M14" s="22"/>
      <c r="N14" s="22"/>
      <c r="O14" s="39">
        <f t="shared" si="6"/>
        <v>17.64</v>
      </c>
      <c r="P14" s="28"/>
      <c r="Q14" s="37"/>
      <c r="R14" s="34"/>
      <c r="S14" s="22"/>
      <c r="T14" s="22"/>
      <c r="U14" s="22"/>
      <c r="V14" s="39">
        <f t="shared" si="7"/>
        <v>0</v>
      </c>
      <c r="W14" s="33"/>
      <c r="X14" s="37"/>
      <c r="Y14" s="27"/>
      <c r="Z14" s="22"/>
      <c r="AA14" s="22"/>
      <c r="AB14" s="22"/>
      <c r="AC14" s="39">
        <f t="shared" si="8"/>
        <v>0</v>
      </c>
      <c r="AD14" s="28"/>
      <c r="AE14" s="37"/>
      <c r="AF14" s="27"/>
      <c r="AG14" s="22"/>
      <c r="AH14" s="22"/>
      <c r="AI14" s="22"/>
      <c r="AJ14" s="39">
        <f t="shared" si="9"/>
        <v>0</v>
      </c>
      <c r="AK14" s="28"/>
      <c r="AL14" s="37">
        <f t="shared" si="4"/>
        <v>44.1</v>
      </c>
    </row>
    <row r="15" spans="1:42" ht="48.75" customHeight="1" x14ac:dyDescent="0.3">
      <c r="A15" s="35" t="s">
        <v>37</v>
      </c>
      <c r="B15" s="36" t="s">
        <v>38</v>
      </c>
      <c r="C15" s="26"/>
      <c r="D15" s="27"/>
      <c r="E15" s="42"/>
      <c r="F15" s="42">
        <v>21.42</v>
      </c>
      <c r="G15" s="42"/>
      <c r="H15" s="39">
        <f t="shared" si="5"/>
        <v>21.42</v>
      </c>
      <c r="I15" s="40"/>
      <c r="J15" s="37"/>
      <c r="K15" s="42"/>
      <c r="L15" s="39"/>
      <c r="M15" s="39">
        <v>14.28</v>
      </c>
      <c r="N15" s="22"/>
      <c r="O15" s="39">
        <f t="shared" si="6"/>
        <v>14.28</v>
      </c>
      <c r="P15" s="28"/>
      <c r="Q15" s="37"/>
      <c r="R15" s="34"/>
      <c r="S15" s="22"/>
      <c r="T15" s="22"/>
      <c r="U15" s="22"/>
      <c r="V15" s="39">
        <f t="shared" si="7"/>
        <v>0</v>
      </c>
      <c r="W15" s="33"/>
      <c r="X15" s="37"/>
      <c r="Y15" s="27"/>
      <c r="Z15" s="22"/>
      <c r="AA15" s="22"/>
      <c r="AB15" s="22"/>
      <c r="AC15" s="39">
        <f t="shared" si="8"/>
        <v>0</v>
      </c>
      <c r="AD15" s="28"/>
      <c r="AE15" s="37"/>
      <c r="AF15" s="27"/>
      <c r="AG15" s="22"/>
      <c r="AH15" s="22"/>
      <c r="AI15" s="22"/>
      <c r="AJ15" s="39">
        <f t="shared" si="9"/>
        <v>0</v>
      </c>
      <c r="AK15" s="28"/>
      <c r="AL15" s="37">
        <f t="shared" si="4"/>
        <v>35.700000000000003</v>
      </c>
    </row>
    <row r="16" spans="1:42" ht="25.5" customHeight="1" x14ac:dyDescent="0.3">
      <c r="A16" s="35" t="s">
        <v>39</v>
      </c>
      <c r="B16" s="44" t="s">
        <v>40</v>
      </c>
      <c r="C16" s="37">
        <v>59.46</v>
      </c>
      <c r="D16" s="27"/>
      <c r="E16" s="42">
        <v>37.799999999999997</v>
      </c>
      <c r="F16" s="42"/>
      <c r="G16" s="42"/>
      <c r="H16" s="39">
        <f t="shared" si="5"/>
        <v>37.799999999999997</v>
      </c>
      <c r="I16" s="40"/>
      <c r="J16" s="37"/>
      <c r="K16" s="42"/>
      <c r="L16" s="39"/>
      <c r="M16" s="39"/>
      <c r="N16" s="22"/>
      <c r="O16" s="39">
        <f t="shared" si="6"/>
        <v>0</v>
      </c>
      <c r="P16" s="28"/>
      <c r="Q16" s="37"/>
      <c r="R16" s="34"/>
      <c r="S16" s="22"/>
      <c r="T16" s="22"/>
      <c r="U16" s="22"/>
      <c r="V16" s="39">
        <f t="shared" si="7"/>
        <v>0</v>
      </c>
      <c r="W16" s="33"/>
      <c r="X16" s="37"/>
      <c r="Y16" s="27"/>
      <c r="Z16" s="22"/>
      <c r="AA16" s="22"/>
      <c r="AB16" s="22"/>
      <c r="AC16" s="39">
        <f t="shared" si="8"/>
        <v>0</v>
      </c>
      <c r="AD16" s="28"/>
      <c r="AE16" s="37"/>
      <c r="AF16" s="27"/>
      <c r="AG16" s="22"/>
      <c r="AH16" s="22"/>
      <c r="AI16" s="22"/>
      <c r="AJ16" s="39">
        <f t="shared" si="9"/>
        <v>0</v>
      </c>
      <c r="AK16" s="28"/>
      <c r="AL16" s="37">
        <f t="shared" si="4"/>
        <v>37.799999999999997</v>
      </c>
    </row>
    <row r="17" spans="1:38" ht="25.5" customHeight="1" x14ac:dyDescent="0.3">
      <c r="A17" s="35" t="s">
        <v>41</v>
      </c>
      <c r="B17" s="45" t="s">
        <v>42</v>
      </c>
      <c r="C17" s="37"/>
      <c r="D17" s="27"/>
      <c r="E17" s="42"/>
      <c r="F17" s="42"/>
      <c r="G17" s="42"/>
      <c r="H17" s="39">
        <f>SUM(D17:G17)</f>
        <v>0</v>
      </c>
      <c r="I17" s="40"/>
      <c r="J17" s="37"/>
      <c r="K17" s="42"/>
      <c r="L17" s="39"/>
      <c r="M17" s="39"/>
      <c r="N17" s="39">
        <v>145</v>
      </c>
      <c r="O17" s="39">
        <f>SUM(K17:N17)</f>
        <v>145</v>
      </c>
      <c r="P17" s="28"/>
      <c r="Q17" s="37"/>
      <c r="R17" s="34"/>
      <c r="S17" s="22"/>
      <c r="T17" s="22"/>
      <c r="U17" s="22"/>
      <c r="V17" s="39">
        <f t="shared" si="7"/>
        <v>0</v>
      </c>
      <c r="W17" s="33"/>
      <c r="X17" s="37"/>
      <c r="Y17" s="27"/>
      <c r="Z17" s="22"/>
      <c r="AA17" s="22"/>
      <c r="AB17" s="22"/>
      <c r="AC17" s="39">
        <f t="shared" si="8"/>
        <v>0</v>
      </c>
      <c r="AD17" s="28"/>
      <c r="AE17" s="37"/>
      <c r="AF17" s="27"/>
      <c r="AG17" s="22"/>
      <c r="AH17" s="22"/>
      <c r="AI17" s="22"/>
      <c r="AJ17" s="39">
        <f t="shared" si="9"/>
        <v>0</v>
      </c>
      <c r="AK17" s="28"/>
      <c r="AL17" s="37">
        <f t="shared" si="4"/>
        <v>145</v>
      </c>
    </row>
    <row r="18" spans="1:38" ht="25.5" customHeight="1" x14ac:dyDescent="0.3">
      <c r="A18" s="35" t="s">
        <v>43</v>
      </c>
      <c r="B18" s="45" t="s">
        <v>44</v>
      </c>
      <c r="C18" s="37"/>
      <c r="D18" s="27"/>
      <c r="E18" s="42"/>
      <c r="F18" s="42"/>
      <c r="G18" s="42"/>
      <c r="H18" s="39">
        <f>SUM(D18:G18)</f>
        <v>0</v>
      </c>
      <c r="I18" s="40"/>
      <c r="J18" s="37"/>
      <c r="K18" s="42"/>
      <c r="L18" s="39"/>
      <c r="M18" s="39"/>
      <c r="N18" s="39">
        <v>142.80000000000001</v>
      </c>
      <c r="O18" s="39">
        <f>SUM(K18:N18)</f>
        <v>142.80000000000001</v>
      </c>
      <c r="P18" s="28"/>
      <c r="Q18" s="37"/>
      <c r="R18" s="34"/>
      <c r="S18" s="22"/>
      <c r="T18" s="22"/>
      <c r="U18" s="22"/>
      <c r="V18" s="39">
        <f t="shared" si="7"/>
        <v>0</v>
      </c>
      <c r="W18" s="33"/>
      <c r="X18" s="37"/>
      <c r="Y18" s="27"/>
      <c r="Z18" s="22"/>
      <c r="AA18" s="22"/>
      <c r="AB18" s="22"/>
      <c r="AC18" s="39">
        <f t="shared" si="8"/>
        <v>0</v>
      </c>
      <c r="AD18" s="28"/>
      <c r="AE18" s="37"/>
      <c r="AF18" s="27"/>
      <c r="AG18" s="22"/>
      <c r="AH18" s="22"/>
      <c r="AI18" s="22"/>
      <c r="AJ18" s="39">
        <f t="shared" si="9"/>
        <v>0</v>
      </c>
      <c r="AK18" s="28"/>
      <c r="AL18" s="37">
        <f t="shared" si="4"/>
        <v>142.80000000000001</v>
      </c>
    </row>
    <row r="19" spans="1:38" ht="25.5" customHeight="1" x14ac:dyDescent="0.3">
      <c r="A19" s="35" t="s">
        <v>45</v>
      </c>
      <c r="B19" s="45" t="s">
        <v>46</v>
      </c>
      <c r="C19" s="37"/>
      <c r="D19" s="27"/>
      <c r="E19" s="42"/>
      <c r="F19" s="42"/>
      <c r="G19" s="42"/>
      <c r="H19" s="39">
        <f t="shared" si="5"/>
        <v>0</v>
      </c>
      <c r="I19" s="40"/>
      <c r="J19" s="37"/>
      <c r="K19" s="42"/>
      <c r="L19" s="39"/>
      <c r="M19" s="39"/>
      <c r="N19" s="22"/>
      <c r="O19" s="39">
        <f t="shared" si="6"/>
        <v>0</v>
      </c>
      <c r="P19" s="28"/>
      <c r="Q19" s="37"/>
      <c r="R19" s="34"/>
      <c r="S19" s="22"/>
      <c r="T19" s="39">
        <v>145</v>
      </c>
      <c r="U19" s="22"/>
      <c r="V19" s="39">
        <f t="shared" si="7"/>
        <v>145</v>
      </c>
      <c r="W19" s="33"/>
      <c r="X19" s="37"/>
      <c r="Y19" s="27"/>
      <c r="Z19" s="22"/>
      <c r="AA19" s="22"/>
      <c r="AB19" s="22"/>
      <c r="AC19" s="39">
        <f t="shared" si="8"/>
        <v>0</v>
      </c>
      <c r="AD19" s="28"/>
      <c r="AE19" s="37"/>
      <c r="AF19" s="27"/>
      <c r="AG19" s="22"/>
      <c r="AH19" s="22"/>
      <c r="AI19" s="22"/>
      <c r="AJ19" s="39">
        <f t="shared" si="9"/>
        <v>0</v>
      </c>
      <c r="AK19" s="28"/>
      <c r="AL19" s="37">
        <f t="shared" si="4"/>
        <v>145</v>
      </c>
    </row>
    <row r="20" spans="1:38" ht="25.5" customHeight="1" x14ac:dyDescent="0.3">
      <c r="A20" s="35" t="s">
        <v>47</v>
      </c>
      <c r="B20" s="45" t="s">
        <v>48</v>
      </c>
      <c r="C20" s="37"/>
      <c r="D20" s="27"/>
      <c r="E20" s="42"/>
      <c r="F20" s="42"/>
      <c r="G20" s="42"/>
      <c r="H20" s="39">
        <f t="shared" si="5"/>
        <v>0</v>
      </c>
      <c r="I20" s="40"/>
      <c r="J20" s="37"/>
      <c r="K20" s="42"/>
      <c r="L20" s="39"/>
      <c r="M20" s="39"/>
      <c r="N20" s="22"/>
      <c r="O20" s="39">
        <f t="shared" si="6"/>
        <v>0</v>
      </c>
      <c r="P20" s="28"/>
      <c r="Q20" s="37"/>
      <c r="R20" s="34"/>
      <c r="S20" s="22"/>
      <c r="T20" s="39">
        <v>147.94999999999999</v>
      </c>
      <c r="U20" s="22"/>
      <c r="V20" s="39">
        <f t="shared" si="7"/>
        <v>147.94999999999999</v>
      </c>
      <c r="W20" s="33"/>
      <c r="X20" s="37"/>
      <c r="Y20" s="27"/>
      <c r="Z20" s="22"/>
      <c r="AA20" s="22"/>
      <c r="AB20" s="22"/>
      <c r="AC20" s="39">
        <f t="shared" si="8"/>
        <v>0</v>
      </c>
      <c r="AD20" s="28"/>
      <c r="AE20" s="37"/>
      <c r="AF20" s="27"/>
      <c r="AG20" s="22"/>
      <c r="AH20" s="22"/>
      <c r="AI20" s="22"/>
      <c r="AJ20" s="39">
        <f t="shared" si="9"/>
        <v>0</v>
      </c>
      <c r="AK20" s="28"/>
      <c r="AL20" s="37">
        <f t="shared" si="4"/>
        <v>147.94999999999999</v>
      </c>
    </row>
    <row r="21" spans="1:38" ht="15.75" customHeight="1" x14ac:dyDescent="0.3">
      <c r="A21" s="24" t="s">
        <v>49</v>
      </c>
      <c r="B21" s="25" t="s">
        <v>50</v>
      </c>
      <c r="C21" s="26"/>
      <c r="D21" s="27">
        <f>SUM(D22:D31)</f>
        <v>0</v>
      </c>
      <c r="E21" s="27">
        <f>SUM(E22:E31)</f>
        <v>133</v>
      </c>
      <c r="F21" s="27">
        <f>SUM(F22:F31)</f>
        <v>162.19</v>
      </c>
      <c r="G21" s="27">
        <f>SUM(G22:G31)</f>
        <v>81.240000000000009</v>
      </c>
      <c r="H21" s="22">
        <f t="shared" si="5"/>
        <v>376.43</v>
      </c>
      <c r="I21" s="40"/>
      <c r="J21" s="37"/>
      <c r="K21" s="27">
        <f>SUM(K22:K31)</f>
        <v>0</v>
      </c>
      <c r="L21" s="22">
        <f>SUM(L22:L31)</f>
        <v>0</v>
      </c>
      <c r="M21" s="22">
        <f>SUM(M22:M31)</f>
        <v>148.13</v>
      </c>
      <c r="N21" s="22">
        <f>SUM(N22:N31)</f>
        <v>298.83000000000004</v>
      </c>
      <c r="O21" s="22">
        <f t="shared" si="6"/>
        <v>446.96000000000004</v>
      </c>
      <c r="P21" s="28"/>
      <c r="Q21" s="26"/>
      <c r="R21" s="34">
        <f>SUM(R22:R31)</f>
        <v>0</v>
      </c>
      <c r="S21" s="22">
        <f>SUM(S22:S31)</f>
        <v>0</v>
      </c>
      <c r="T21" s="22">
        <f>SUM(T22:T31)</f>
        <v>0</v>
      </c>
      <c r="U21" s="22">
        <f>SUM(U22:U31)</f>
        <v>0</v>
      </c>
      <c r="V21" s="22">
        <f t="shared" si="7"/>
        <v>0</v>
      </c>
      <c r="W21" s="33"/>
      <c r="X21" s="26"/>
      <c r="Y21" s="27">
        <f>SUM(Y22:Y31)</f>
        <v>0</v>
      </c>
      <c r="Z21" s="22">
        <f>SUM(Z22:Z31)</f>
        <v>0</v>
      </c>
      <c r="AA21" s="22">
        <f>SUM(AA22:AA31)</f>
        <v>0</v>
      </c>
      <c r="AB21" s="22">
        <f>SUM(AB22:AB31)</f>
        <v>0</v>
      </c>
      <c r="AC21" s="22">
        <f t="shared" si="8"/>
        <v>0</v>
      </c>
      <c r="AD21" s="28"/>
      <c r="AE21" s="26"/>
      <c r="AF21" s="27">
        <f>SUM(AF22:AF31)</f>
        <v>0</v>
      </c>
      <c r="AG21" s="22">
        <f>SUM(AG22:AG31)</f>
        <v>0</v>
      </c>
      <c r="AH21" s="22">
        <f>SUM(AH22:AH31)</f>
        <v>0</v>
      </c>
      <c r="AI21" s="22">
        <f>SUM(AI22:AI31)</f>
        <v>0</v>
      </c>
      <c r="AJ21" s="22">
        <f t="shared" si="9"/>
        <v>0</v>
      </c>
      <c r="AK21" s="28"/>
      <c r="AL21" s="26">
        <f t="shared" si="4"/>
        <v>823.3900000000001</v>
      </c>
    </row>
    <row r="22" spans="1:38" ht="15.75" customHeight="1" x14ac:dyDescent="0.3">
      <c r="A22" s="35" t="s">
        <v>51</v>
      </c>
      <c r="B22" s="46" t="s">
        <v>52</v>
      </c>
      <c r="C22" s="26"/>
      <c r="D22" s="27"/>
      <c r="E22" s="39" t="s">
        <v>53</v>
      </c>
      <c r="F22" s="39">
        <v>90</v>
      </c>
      <c r="G22" s="22"/>
      <c r="H22" s="39">
        <f t="shared" si="5"/>
        <v>90</v>
      </c>
      <c r="I22" s="40"/>
      <c r="J22" s="37"/>
      <c r="K22" s="27"/>
      <c r="L22" s="22"/>
      <c r="M22" s="22"/>
      <c r="N22" s="22"/>
      <c r="O22" s="39">
        <f t="shared" si="6"/>
        <v>0</v>
      </c>
      <c r="P22" s="28"/>
      <c r="Q22" s="37"/>
      <c r="R22" s="34"/>
      <c r="S22" s="22"/>
      <c r="T22" s="22"/>
      <c r="U22" s="22"/>
      <c r="V22" s="39"/>
      <c r="W22" s="33"/>
      <c r="X22" s="37"/>
      <c r="Y22" s="27"/>
      <c r="Z22" s="22"/>
      <c r="AA22" s="22"/>
      <c r="AB22" s="22"/>
      <c r="AC22" s="39">
        <f t="shared" si="8"/>
        <v>0</v>
      </c>
      <c r="AD22" s="28"/>
      <c r="AE22" s="37"/>
      <c r="AF22" s="27"/>
      <c r="AG22" s="22"/>
      <c r="AH22" s="22"/>
      <c r="AI22" s="22"/>
      <c r="AJ22" s="39"/>
      <c r="AK22" s="28"/>
      <c r="AL22" s="37">
        <f t="shared" si="4"/>
        <v>90</v>
      </c>
    </row>
    <row r="23" spans="1:38" ht="15.75" customHeight="1" x14ac:dyDescent="0.3">
      <c r="A23" s="35" t="s">
        <v>54</v>
      </c>
      <c r="B23" s="47" t="s">
        <v>55</v>
      </c>
      <c r="C23" s="26"/>
      <c r="D23" s="27"/>
      <c r="E23" s="39">
        <v>95</v>
      </c>
      <c r="F23" s="39"/>
      <c r="G23" s="22"/>
      <c r="H23" s="39">
        <f t="shared" si="5"/>
        <v>95</v>
      </c>
      <c r="I23" s="40"/>
      <c r="J23" s="37"/>
      <c r="K23" s="27"/>
      <c r="L23" s="22"/>
      <c r="M23" s="22"/>
      <c r="N23" s="22"/>
      <c r="O23" s="39">
        <f t="shared" si="6"/>
        <v>0</v>
      </c>
      <c r="P23" s="28"/>
      <c r="Q23" s="37"/>
      <c r="R23" s="34"/>
      <c r="S23" s="22"/>
      <c r="T23" s="22"/>
      <c r="U23" s="22"/>
      <c r="V23" s="39"/>
      <c r="W23" s="33"/>
      <c r="X23" s="37"/>
      <c r="Y23" s="27"/>
      <c r="Z23" s="22"/>
      <c r="AA23" s="22"/>
      <c r="AB23" s="22"/>
      <c r="AC23" s="39">
        <f t="shared" si="8"/>
        <v>0</v>
      </c>
      <c r="AD23" s="28"/>
      <c r="AE23" s="37"/>
      <c r="AF23" s="27"/>
      <c r="AG23" s="22"/>
      <c r="AH23" s="22"/>
      <c r="AI23" s="22"/>
      <c r="AJ23" s="39"/>
      <c r="AK23" s="28"/>
      <c r="AL23" s="37">
        <f t="shared" si="4"/>
        <v>95</v>
      </c>
    </row>
    <row r="24" spans="1:38" ht="36.75" customHeight="1" x14ac:dyDescent="0.3">
      <c r="A24" s="35" t="s">
        <v>56</v>
      </c>
      <c r="B24" s="45" t="s">
        <v>57</v>
      </c>
      <c r="C24" s="26"/>
      <c r="D24" s="27"/>
      <c r="E24" s="39">
        <v>32</v>
      </c>
      <c r="F24" s="39"/>
      <c r="G24" s="22"/>
      <c r="H24" s="39">
        <f t="shared" si="5"/>
        <v>32</v>
      </c>
      <c r="I24" s="40"/>
      <c r="J24" s="37"/>
      <c r="K24" s="27"/>
      <c r="L24" s="22"/>
      <c r="M24" s="22"/>
      <c r="N24" s="22"/>
      <c r="O24" s="39"/>
      <c r="P24" s="28"/>
      <c r="Q24" s="37"/>
      <c r="R24" s="34"/>
      <c r="S24" s="22"/>
      <c r="T24" s="22"/>
      <c r="U24" s="22"/>
      <c r="V24" s="39"/>
      <c r="W24" s="33"/>
      <c r="X24" s="37"/>
      <c r="Y24" s="27"/>
      <c r="Z24" s="22"/>
      <c r="AA24" s="22"/>
      <c r="AB24" s="22"/>
      <c r="AC24" s="39"/>
      <c r="AD24" s="28"/>
      <c r="AE24" s="37"/>
      <c r="AF24" s="27"/>
      <c r="AG24" s="22"/>
      <c r="AH24" s="22"/>
      <c r="AI24" s="22"/>
      <c r="AJ24" s="39"/>
      <c r="AK24" s="28"/>
      <c r="AL24" s="37">
        <f t="shared" si="4"/>
        <v>32</v>
      </c>
    </row>
    <row r="25" spans="1:38" ht="32.25" customHeight="1" x14ac:dyDescent="0.3">
      <c r="A25" s="35" t="s">
        <v>58</v>
      </c>
      <c r="B25" s="36" t="s">
        <v>59</v>
      </c>
      <c r="C25" s="26"/>
      <c r="D25" s="27"/>
      <c r="E25" s="39"/>
      <c r="F25" s="39"/>
      <c r="G25" s="39">
        <v>48.13</v>
      </c>
      <c r="H25" s="39">
        <f t="shared" si="5"/>
        <v>48.13</v>
      </c>
      <c r="I25" s="40"/>
      <c r="J25" s="37"/>
      <c r="K25" s="27"/>
      <c r="L25" s="22"/>
      <c r="M25" s="22"/>
      <c r="N25" s="22"/>
      <c r="O25" s="39">
        <f t="shared" si="6"/>
        <v>0</v>
      </c>
      <c r="P25" s="28"/>
      <c r="Q25" s="37"/>
      <c r="R25" s="34"/>
      <c r="S25" s="22"/>
      <c r="T25" s="22"/>
      <c r="U25" s="22"/>
      <c r="V25" s="39"/>
      <c r="W25" s="33"/>
      <c r="X25" s="37"/>
      <c r="Y25" s="27"/>
      <c r="Z25" s="22"/>
      <c r="AA25" s="22"/>
      <c r="AB25" s="22"/>
      <c r="AC25" s="39">
        <f t="shared" ref="AC25:AC31" si="10">SUM(Y25:AB25)</f>
        <v>0</v>
      </c>
      <c r="AD25" s="28"/>
      <c r="AE25" s="37"/>
      <c r="AF25" s="27"/>
      <c r="AG25" s="22"/>
      <c r="AH25" s="22"/>
      <c r="AI25" s="22"/>
      <c r="AJ25" s="39"/>
      <c r="AK25" s="28"/>
      <c r="AL25" s="37">
        <f t="shared" si="4"/>
        <v>48.13</v>
      </c>
    </row>
    <row r="26" spans="1:38" ht="15.75" customHeight="1" x14ac:dyDescent="0.3">
      <c r="A26" s="35" t="s">
        <v>60</v>
      </c>
      <c r="B26" s="48" t="s">
        <v>61</v>
      </c>
      <c r="C26" s="26"/>
      <c r="D26" s="27"/>
      <c r="E26" s="39"/>
      <c r="F26" s="39"/>
      <c r="G26" s="39">
        <v>33.11</v>
      </c>
      <c r="H26" s="39">
        <f t="shared" si="5"/>
        <v>33.11</v>
      </c>
      <c r="I26" s="40"/>
      <c r="J26" s="37"/>
      <c r="K26" s="27"/>
      <c r="L26" s="22"/>
      <c r="M26" s="22"/>
      <c r="N26" s="22"/>
      <c r="O26" s="39">
        <f t="shared" si="6"/>
        <v>0</v>
      </c>
      <c r="P26" s="28"/>
      <c r="Q26" s="37"/>
      <c r="R26" s="34"/>
      <c r="S26" s="22"/>
      <c r="T26" s="22"/>
      <c r="U26" s="22"/>
      <c r="V26" s="39"/>
      <c r="W26" s="33"/>
      <c r="X26" s="37"/>
      <c r="Y26" s="27"/>
      <c r="Z26" s="22"/>
      <c r="AA26" s="22"/>
      <c r="AB26" s="22"/>
      <c r="AC26" s="39">
        <f t="shared" si="10"/>
        <v>0</v>
      </c>
      <c r="AD26" s="28"/>
      <c r="AE26" s="37"/>
      <c r="AF26" s="27"/>
      <c r="AG26" s="22"/>
      <c r="AH26" s="22"/>
      <c r="AI26" s="22"/>
      <c r="AJ26" s="39"/>
      <c r="AK26" s="28"/>
      <c r="AL26" s="37">
        <f t="shared" si="4"/>
        <v>33.11</v>
      </c>
    </row>
    <row r="27" spans="1:38" ht="26.25" customHeight="1" x14ac:dyDescent="0.3">
      <c r="A27" s="35" t="s">
        <v>62</v>
      </c>
      <c r="B27" s="36" t="s">
        <v>63</v>
      </c>
      <c r="C27" s="26"/>
      <c r="D27" s="27"/>
      <c r="E27" s="39"/>
      <c r="F27" s="39">
        <v>72.19</v>
      </c>
      <c r="G27" s="22"/>
      <c r="H27" s="39">
        <f t="shared" si="5"/>
        <v>72.19</v>
      </c>
      <c r="I27" s="40"/>
      <c r="J27" s="37"/>
      <c r="K27" s="27"/>
      <c r="L27" s="22"/>
      <c r="M27" s="22"/>
      <c r="N27" s="22"/>
      <c r="O27" s="39">
        <f t="shared" si="6"/>
        <v>0</v>
      </c>
      <c r="P27" s="28"/>
      <c r="Q27" s="37"/>
      <c r="R27" s="34"/>
      <c r="S27" s="22"/>
      <c r="T27" s="22"/>
      <c r="U27" s="22"/>
      <c r="V27" s="39"/>
      <c r="W27" s="33"/>
      <c r="X27" s="37"/>
      <c r="Y27" s="27"/>
      <c r="Z27" s="22"/>
      <c r="AA27" s="22"/>
      <c r="AB27" s="22"/>
      <c r="AC27" s="39">
        <f t="shared" si="10"/>
        <v>0</v>
      </c>
      <c r="AD27" s="28"/>
      <c r="AE27" s="37"/>
      <c r="AF27" s="27"/>
      <c r="AG27" s="22"/>
      <c r="AH27" s="22"/>
      <c r="AI27" s="22"/>
      <c r="AJ27" s="39"/>
      <c r="AK27" s="28"/>
      <c r="AL27" s="37">
        <f t="shared" si="4"/>
        <v>72.19</v>
      </c>
    </row>
    <row r="28" spans="1:38" ht="15.75" customHeight="1" x14ac:dyDescent="0.3">
      <c r="A28" s="35" t="s">
        <v>64</v>
      </c>
      <c r="B28" s="48" t="s">
        <v>65</v>
      </c>
      <c r="C28" s="26"/>
      <c r="D28" s="27"/>
      <c r="E28" s="39">
        <v>6</v>
      </c>
      <c r="F28" s="39"/>
      <c r="G28" s="22"/>
      <c r="H28" s="39">
        <f t="shared" si="5"/>
        <v>6</v>
      </c>
      <c r="I28" s="40"/>
      <c r="J28" s="37"/>
      <c r="K28" s="27"/>
      <c r="L28" s="22"/>
      <c r="M28" s="22"/>
      <c r="N28" s="22"/>
      <c r="O28" s="39">
        <f t="shared" si="6"/>
        <v>0</v>
      </c>
      <c r="P28" s="28"/>
      <c r="Q28" s="37"/>
      <c r="R28" s="34"/>
      <c r="S28" s="22"/>
      <c r="T28" s="22"/>
      <c r="U28" s="22"/>
      <c r="V28" s="39"/>
      <c r="W28" s="33"/>
      <c r="X28" s="37"/>
      <c r="Y28" s="27"/>
      <c r="Z28" s="22"/>
      <c r="AA28" s="22"/>
      <c r="AB28" s="22"/>
      <c r="AC28" s="39">
        <f t="shared" si="10"/>
        <v>0</v>
      </c>
      <c r="AD28" s="28"/>
      <c r="AE28" s="37"/>
      <c r="AF28" s="27"/>
      <c r="AG28" s="22"/>
      <c r="AH28" s="22"/>
      <c r="AI28" s="22"/>
      <c r="AJ28" s="39"/>
      <c r="AK28" s="28"/>
      <c r="AL28" s="37">
        <f t="shared" si="4"/>
        <v>6</v>
      </c>
    </row>
    <row r="29" spans="1:38" ht="37.5" customHeight="1" x14ac:dyDescent="0.3">
      <c r="A29" s="35" t="s">
        <v>66</v>
      </c>
      <c r="B29" s="36" t="s">
        <v>67</v>
      </c>
      <c r="C29" s="26"/>
      <c r="D29" s="27"/>
      <c r="E29" s="39"/>
      <c r="F29" s="39"/>
      <c r="G29" s="22"/>
      <c r="H29" s="39"/>
      <c r="I29" s="40"/>
      <c r="J29" s="37"/>
      <c r="K29" s="27"/>
      <c r="L29" s="22"/>
      <c r="M29" s="39">
        <v>148.13</v>
      </c>
      <c r="N29" s="22"/>
      <c r="O29" s="39">
        <f t="shared" si="6"/>
        <v>148.13</v>
      </c>
      <c r="P29" s="28"/>
      <c r="Q29" s="37"/>
      <c r="R29" s="34"/>
      <c r="S29" s="22"/>
      <c r="T29" s="22"/>
      <c r="U29" s="22"/>
      <c r="V29" s="39"/>
      <c r="W29" s="33"/>
      <c r="X29" s="37"/>
      <c r="Y29" s="27"/>
      <c r="Z29" s="22"/>
      <c r="AA29" s="39"/>
      <c r="AB29" s="22"/>
      <c r="AC29" s="39">
        <f t="shared" si="10"/>
        <v>0</v>
      </c>
      <c r="AD29" s="28"/>
      <c r="AE29" s="37"/>
      <c r="AF29" s="27"/>
      <c r="AG29" s="22"/>
      <c r="AH29" s="22"/>
      <c r="AI29" s="22"/>
      <c r="AJ29" s="39"/>
      <c r="AK29" s="28"/>
      <c r="AL29" s="37">
        <f t="shared" si="4"/>
        <v>148.13</v>
      </c>
    </row>
    <row r="30" spans="1:38" ht="49.5" customHeight="1" x14ac:dyDescent="0.3">
      <c r="A30" s="35" t="s">
        <v>68</v>
      </c>
      <c r="B30" s="36" t="s">
        <v>69</v>
      </c>
      <c r="C30" s="26"/>
      <c r="D30" s="27"/>
      <c r="E30" s="39"/>
      <c r="F30" s="39"/>
      <c r="G30" s="22"/>
      <c r="H30" s="39"/>
      <c r="I30" s="40"/>
      <c r="J30" s="37"/>
      <c r="K30" s="27"/>
      <c r="L30" s="22"/>
      <c r="M30" s="22"/>
      <c r="N30" s="39">
        <v>150</v>
      </c>
      <c r="O30" s="39">
        <f t="shared" si="6"/>
        <v>150</v>
      </c>
      <c r="P30" s="28"/>
      <c r="Q30" s="37"/>
      <c r="R30" s="34"/>
      <c r="S30" s="22"/>
      <c r="T30" s="22"/>
      <c r="U30" s="22"/>
      <c r="V30" s="39"/>
      <c r="W30" s="33"/>
      <c r="X30" s="37"/>
      <c r="Y30" s="27"/>
      <c r="Z30" s="22"/>
      <c r="AA30" s="22"/>
      <c r="AB30" s="39"/>
      <c r="AC30" s="39">
        <f t="shared" si="10"/>
        <v>0</v>
      </c>
      <c r="AD30" s="28"/>
      <c r="AE30" s="37"/>
      <c r="AF30" s="27"/>
      <c r="AG30" s="22"/>
      <c r="AH30" s="22"/>
      <c r="AI30" s="22"/>
      <c r="AJ30" s="39"/>
      <c r="AK30" s="28"/>
      <c r="AL30" s="37">
        <f t="shared" si="4"/>
        <v>150</v>
      </c>
    </row>
    <row r="31" spans="1:38" ht="32.25" customHeight="1" x14ac:dyDescent="0.3">
      <c r="A31" s="35" t="s">
        <v>70</v>
      </c>
      <c r="B31" s="36" t="s">
        <v>71</v>
      </c>
      <c r="C31" s="26"/>
      <c r="D31" s="27"/>
      <c r="E31" s="39"/>
      <c r="F31" s="39"/>
      <c r="G31" s="22"/>
      <c r="H31" s="39"/>
      <c r="I31" s="40"/>
      <c r="J31" s="37"/>
      <c r="K31" s="27"/>
      <c r="L31" s="22"/>
      <c r="M31" s="22"/>
      <c r="N31" s="39">
        <v>148.83000000000001</v>
      </c>
      <c r="O31" s="39">
        <f t="shared" si="6"/>
        <v>148.83000000000001</v>
      </c>
      <c r="P31" s="28"/>
      <c r="Q31" s="37"/>
      <c r="R31" s="34"/>
      <c r="S31" s="22"/>
      <c r="T31" s="22"/>
      <c r="U31" s="22"/>
      <c r="V31" s="39"/>
      <c r="W31" s="33"/>
      <c r="X31" s="37"/>
      <c r="Y31" s="27"/>
      <c r="Z31" s="22"/>
      <c r="AA31" s="22"/>
      <c r="AB31" s="39"/>
      <c r="AC31" s="39">
        <f t="shared" si="10"/>
        <v>0</v>
      </c>
      <c r="AD31" s="28"/>
      <c r="AE31" s="37"/>
      <c r="AF31" s="27"/>
      <c r="AG31" s="22"/>
      <c r="AH31" s="22"/>
      <c r="AI31" s="22"/>
      <c r="AJ31" s="39"/>
      <c r="AK31" s="28"/>
      <c r="AL31" s="37">
        <f t="shared" si="4"/>
        <v>148.83000000000001</v>
      </c>
    </row>
    <row r="32" spans="1:38" ht="15.75" customHeight="1" x14ac:dyDescent="0.3">
      <c r="A32" s="24" t="s">
        <v>72</v>
      </c>
      <c r="B32" s="25" t="s">
        <v>73</v>
      </c>
      <c r="C32" s="26">
        <f>SUM(C33:C37)</f>
        <v>1123.27</v>
      </c>
      <c r="D32" s="27">
        <f t="shared" ref="D32:I32" si="11">SUM(D33:D36)</f>
        <v>914.90000000000009</v>
      </c>
      <c r="E32" s="22">
        <f t="shared" si="11"/>
        <v>660.97</v>
      </c>
      <c r="F32" s="22">
        <f t="shared" si="11"/>
        <v>517.46</v>
      </c>
      <c r="G32" s="22">
        <f t="shared" si="11"/>
        <v>0</v>
      </c>
      <c r="H32" s="22">
        <f t="shared" si="11"/>
        <v>2093.33</v>
      </c>
      <c r="I32" s="22">
        <f t="shared" si="11"/>
        <v>0</v>
      </c>
      <c r="J32" s="26"/>
      <c r="K32" s="27">
        <f t="shared" ref="K32:AK32" si="12">SUM(K33:K36)</f>
        <v>0</v>
      </c>
      <c r="L32" s="22">
        <f t="shared" si="12"/>
        <v>0</v>
      </c>
      <c r="M32" s="22">
        <f t="shared" si="12"/>
        <v>0</v>
      </c>
      <c r="N32" s="22">
        <f t="shared" si="12"/>
        <v>0</v>
      </c>
      <c r="O32" s="22">
        <f t="shared" si="12"/>
        <v>0</v>
      </c>
      <c r="P32" s="28">
        <f t="shared" si="12"/>
        <v>0</v>
      </c>
      <c r="Q32" s="26">
        <f t="shared" si="12"/>
        <v>0</v>
      </c>
      <c r="R32" s="34">
        <f t="shared" si="12"/>
        <v>0</v>
      </c>
      <c r="S32" s="22">
        <f t="shared" si="12"/>
        <v>0</v>
      </c>
      <c r="T32" s="22">
        <f t="shared" si="12"/>
        <v>0</v>
      </c>
      <c r="U32" s="22">
        <f t="shared" si="12"/>
        <v>0</v>
      </c>
      <c r="V32" s="22">
        <f t="shared" si="12"/>
        <v>0</v>
      </c>
      <c r="W32" s="33">
        <f t="shared" si="12"/>
        <v>0</v>
      </c>
      <c r="X32" s="26">
        <f t="shared" si="12"/>
        <v>0</v>
      </c>
      <c r="Y32" s="27">
        <f t="shared" si="12"/>
        <v>0</v>
      </c>
      <c r="Z32" s="22">
        <f t="shared" si="12"/>
        <v>0</v>
      </c>
      <c r="AA32" s="22">
        <f t="shared" si="12"/>
        <v>0</v>
      </c>
      <c r="AB32" s="22">
        <f t="shared" si="12"/>
        <v>0</v>
      </c>
      <c r="AC32" s="22">
        <f t="shared" si="12"/>
        <v>0</v>
      </c>
      <c r="AD32" s="28">
        <f t="shared" si="12"/>
        <v>0</v>
      </c>
      <c r="AE32" s="26">
        <f t="shared" si="12"/>
        <v>0</v>
      </c>
      <c r="AF32" s="27">
        <f t="shared" si="12"/>
        <v>0</v>
      </c>
      <c r="AG32" s="22">
        <f t="shared" si="12"/>
        <v>0</v>
      </c>
      <c r="AH32" s="22">
        <f t="shared" si="12"/>
        <v>0</v>
      </c>
      <c r="AI32" s="22">
        <f t="shared" si="12"/>
        <v>0</v>
      </c>
      <c r="AJ32" s="22">
        <f t="shared" si="12"/>
        <v>0</v>
      </c>
      <c r="AK32" s="28">
        <f t="shared" si="12"/>
        <v>0</v>
      </c>
      <c r="AL32" s="26">
        <f t="shared" si="4"/>
        <v>2093.33</v>
      </c>
    </row>
    <row r="33" spans="1:40" ht="39" customHeight="1" x14ac:dyDescent="0.3">
      <c r="A33" s="35" t="s">
        <v>74</v>
      </c>
      <c r="B33" s="36" t="s">
        <v>28</v>
      </c>
      <c r="C33" s="49">
        <v>1093.45</v>
      </c>
      <c r="D33" s="50">
        <v>265.76</v>
      </c>
      <c r="E33" s="27"/>
      <c r="F33" s="22"/>
      <c r="G33" s="22"/>
      <c r="H33" s="39">
        <f>SUM(D33:G33)</f>
        <v>265.76</v>
      </c>
      <c r="I33" s="40"/>
      <c r="J33" s="37"/>
      <c r="K33" s="27"/>
      <c r="L33" s="22"/>
      <c r="M33" s="22"/>
      <c r="N33" s="22"/>
      <c r="O33" s="39">
        <f>SUM(K33:N33)</f>
        <v>0</v>
      </c>
      <c r="P33" s="28"/>
      <c r="Q33" s="37">
        <f t="shared" ref="Q33:Q35" si="13">J33+O33-P33</f>
        <v>0</v>
      </c>
      <c r="R33" s="34"/>
      <c r="S33" s="22"/>
      <c r="T33" s="22"/>
      <c r="U33" s="22"/>
      <c r="V33" s="39">
        <f>SUM(R33:U33)</f>
        <v>0</v>
      </c>
      <c r="W33" s="33"/>
      <c r="X33" s="37">
        <f t="shared" ref="X33:X35" si="14">Q33+V33-W33</f>
        <v>0</v>
      </c>
      <c r="Y33" s="27"/>
      <c r="Z33" s="22"/>
      <c r="AA33" s="22"/>
      <c r="AB33" s="22"/>
      <c r="AC33" s="39">
        <f>SUM(Y33:AB33)</f>
        <v>0</v>
      </c>
      <c r="AD33" s="28"/>
      <c r="AE33" s="37"/>
      <c r="AF33" s="27"/>
      <c r="AG33" s="22"/>
      <c r="AH33" s="22"/>
      <c r="AI33" s="22"/>
      <c r="AJ33" s="39">
        <f>SUM(AF33:AI33)</f>
        <v>0</v>
      </c>
      <c r="AK33" s="28"/>
      <c r="AL33" s="37">
        <f t="shared" si="4"/>
        <v>265.76</v>
      </c>
    </row>
    <row r="34" spans="1:40" ht="39" customHeight="1" x14ac:dyDescent="0.3">
      <c r="A34" s="35" t="s">
        <v>75</v>
      </c>
      <c r="B34" s="36" t="s">
        <v>30</v>
      </c>
      <c r="C34" s="37"/>
      <c r="D34" s="40">
        <v>589.70000000000005</v>
      </c>
      <c r="E34" s="39">
        <v>517.47</v>
      </c>
      <c r="F34" s="39">
        <v>517.46</v>
      </c>
      <c r="G34" s="22"/>
      <c r="H34" s="39">
        <f>SUM(D34:G34)</f>
        <v>1624.63</v>
      </c>
      <c r="I34" s="40"/>
      <c r="J34" s="37"/>
      <c r="K34" s="27"/>
      <c r="L34" s="22"/>
      <c r="M34" s="22"/>
      <c r="N34" s="22"/>
      <c r="O34" s="39">
        <f>SUM(K34:N34)</f>
        <v>0</v>
      </c>
      <c r="P34" s="28"/>
      <c r="Q34" s="37">
        <f t="shared" si="13"/>
        <v>0</v>
      </c>
      <c r="R34" s="34"/>
      <c r="S34" s="22"/>
      <c r="T34" s="22"/>
      <c r="U34" s="22"/>
      <c r="V34" s="39">
        <f>SUM(R34:U34)</f>
        <v>0</v>
      </c>
      <c r="W34" s="33"/>
      <c r="X34" s="37">
        <f t="shared" si="14"/>
        <v>0</v>
      </c>
      <c r="Y34" s="27"/>
      <c r="Z34" s="22"/>
      <c r="AA34" s="22"/>
      <c r="AB34" s="22"/>
      <c r="AC34" s="39">
        <f>SUM(Y34:AB34)</f>
        <v>0</v>
      </c>
      <c r="AD34" s="28"/>
      <c r="AE34" s="37"/>
      <c r="AF34" s="27"/>
      <c r="AG34" s="22"/>
      <c r="AH34" s="22"/>
      <c r="AI34" s="22"/>
      <c r="AJ34" s="39">
        <f>SUM(AF34:AI34)</f>
        <v>0</v>
      </c>
      <c r="AK34" s="28"/>
      <c r="AL34" s="37">
        <f t="shared" si="4"/>
        <v>1624.63</v>
      </c>
    </row>
    <row r="35" spans="1:40" ht="47.25" customHeight="1" x14ac:dyDescent="0.3">
      <c r="A35" s="35" t="s">
        <v>76</v>
      </c>
      <c r="B35" s="36" t="s">
        <v>38</v>
      </c>
      <c r="C35" s="37">
        <v>10</v>
      </c>
      <c r="D35" s="42">
        <v>59.44</v>
      </c>
      <c r="E35" s="22"/>
      <c r="F35" s="22"/>
      <c r="G35" s="22"/>
      <c r="H35" s="39">
        <f t="shared" ref="H35:H40" si="15">SUM(D35:G35)</f>
        <v>59.44</v>
      </c>
      <c r="I35" s="40"/>
      <c r="J35" s="37"/>
      <c r="K35" s="27"/>
      <c r="L35" s="22"/>
      <c r="M35" s="22"/>
      <c r="N35" s="22"/>
      <c r="O35" s="39">
        <f t="shared" ref="O35:O40" si="16">SUM(K35:N35)</f>
        <v>0</v>
      </c>
      <c r="P35" s="28"/>
      <c r="Q35" s="37">
        <f t="shared" si="13"/>
        <v>0</v>
      </c>
      <c r="R35" s="34"/>
      <c r="S35" s="22"/>
      <c r="T35" s="22"/>
      <c r="U35" s="22"/>
      <c r="V35" s="39">
        <f t="shared" ref="V35:V40" si="17">SUM(R35:U35)</f>
        <v>0</v>
      </c>
      <c r="W35" s="33"/>
      <c r="X35" s="37">
        <f t="shared" si="14"/>
        <v>0</v>
      </c>
      <c r="Y35" s="27"/>
      <c r="Z35" s="22"/>
      <c r="AA35" s="22"/>
      <c r="AB35" s="22"/>
      <c r="AC35" s="39">
        <f t="shared" ref="AC35" si="18">SUM(Y35:AB35)</f>
        <v>0</v>
      </c>
      <c r="AD35" s="28"/>
      <c r="AE35" s="37"/>
      <c r="AF35" s="27"/>
      <c r="AG35" s="22"/>
      <c r="AH35" s="22"/>
      <c r="AI35" s="22"/>
      <c r="AJ35" s="39">
        <f t="shared" ref="AJ35" si="19">SUM(AF35:AI35)</f>
        <v>0</v>
      </c>
      <c r="AK35" s="28"/>
      <c r="AL35" s="37">
        <f t="shared" si="4"/>
        <v>59.44</v>
      </c>
    </row>
    <row r="36" spans="1:40" ht="21" customHeight="1" x14ac:dyDescent="0.3">
      <c r="A36" s="138" t="s">
        <v>77</v>
      </c>
      <c r="B36" s="139" t="s">
        <v>32</v>
      </c>
      <c r="C36" s="145"/>
      <c r="D36" s="149"/>
      <c r="E36" s="142">
        <v>143.5</v>
      </c>
      <c r="F36" s="143"/>
      <c r="G36" s="143"/>
      <c r="H36" s="142">
        <f t="shared" si="15"/>
        <v>143.5</v>
      </c>
      <c r="I36" s="144"/>
      <c r="J36" s="145"/>
      <c r="K36" s="27"/>
      <c r="L36" s="22"/>
      <c r="M36" s="22"/>
      <c r="N36" s="22"/>
      <c r="O36" s="39"/>
      <c r="P36" s="28"/>
      <c r="Q36" s="37"/>
      <c r="R36" s="34"/>
      <c r="S36" s="22"/>
      <c r="T36" s="22"/>
      <c r="U36" s="22"/>
      <c r="V36" s="39"/>
      <c r="W36" s="33"/>
      <c r="X36" s="37"/>
      <c r="Y36" s="27"/>
      <c r="Z36" s="22"/>
      <c r="AA36" s="22"/>
      <c r="AB36" s="22"/>
      <c r="AC36" s="39"/>
      <c r="AD36" s="28"/>
      <c r="AE36" s="37"/>
      <c r="AF36" s="27"/>
      <c r="AG36" s="22"/>
      <c r="AH36" s="22"/>
      <c r="AI36" s="22"/>
      <c r="AJ36" s="39"/>
      <c r="AK36" s="28"/>
      <c r="AL36" s="145">
        <f t="shared" si="4"/>
        <v>143.5</v>
      </c>
    </row>
    <row r="37" spans="1:40" ht="21" customHeight="1" x14ac:dyDescent="0.3">
      <c r="A37" s="35" t="s">
        <v>78</v>
      </c>
      <c r="B37" s="44" t="s">
        <v>40</v>
      </c>
      <c r="C37" s="37">
        <v>19.82</v>
      </c>
      <c r="D37" s="42"/>
      <c r="E37" s="42"/>
      <c r="F37" s="27"/>
      <c r="G37" s="27"/>
      <c r="H37" s="39">
        <f t="shared" si="15"/>
        <v>0</v>
      </c>
      <c r="I37" s="40"/>
      <c r="J37" s="37"/>
      <c r="K37" s="27"/>
      <c r="L37" s="22"/>
      <c r="M37" s="22"/>
      <c r="N37" s="22"/>
      <c r="O37" s="39"/>
      <c r="P37" s="28"/>
      <c r="Q37" s="37"/>
      <c r="R37" s="34"/>
      <c r="S37" s="27"/>
      <c r="T37" s="27"/>
      <c r="U37" s="27"/>
      <c r="V37" s="39"/>
      <c r="W37" s="33"/>
      <c r="X37" s="37"/>
      <c r="Y37" s="27"/>
      <c r="Z37" s="22"/>
      <c r="AA37" s="22"/>
      <c r="AB37" s="22"/>
      <c r="AC37" s="39"/>
      <c r="AD37" s="28"/>
      <c r="AE37" s="37"/>
      <c r="AF37" s="27"/>
      <c r="AG37" s="27"/>
      <c r="AH37" s="27"/>
      <c r="AI37" s="27"/>
      <c r="AJ37" s="39"/>
      <c r="AK37" s="28"/>
      <c r="AL37" s="37">
        <f t="shared" si="4"/>
        <v>0</v>
      </c>
    </row>
    <row r="38" spans="1:40" ht="15.75" customHeight="1" x14ac:dyDescent="0.3">
      <c r="A38" s="24" t="s">
        <v>79</v>
      </c>
      <c r="B38" s="25" t="s">
        <v>80</v>
      </c>
      <c r="C38" s="26"/>
      <c r="D38" s="27">
        <f>SUM(D39:D40)</f>
        <v>0</v>
      </c>
      <c r="E38" s="27">
        <f t="shared" ref="E38:G38" si="20">SUM(E39:E40)</f>
        <v>0</v>
      </c>
      <c r="F38" s="141">
        <f t="shared" si="20"/>
        <v>239</v>
      </c>
      <c r="G38" s="141">
        <f t="shared" si="20"/>
        <v>0</v>
      </c>
      <c r="H38" s="143">
        <f t="shared" si="15"/>
        <v>239</v>
      </c>
      <c r="I38" s="28"/>
      <c r="J38" s="37"/>
      <c r="K38" s="27">
        <f>SUM(K39:K40)</f>
        <v>0</v>
      </c>
      <c r="L38" s="22">
        <f t="shared" ref="L38:N38" si="21">SUM(L39:L40)</f>
        <v>0</v>
      </c>
      <c r="M38" s="22">
        <f t="shared" si="21"/>
        <v>0</v>
      </c>
      <c r="N38" s="22">
        <f t="shared" si="21"/>
        <v>287.8</v>
      </c>
      <c r="O38" s="22">
        <f t="shared" si="16"/>
        <v>287.8</v>
      </c>
      <c r="P38" s="28"/>
      <c r="Q38" s="37"/>
      <c r="R38" s="34">
        <f>SUM(R39:R40)</f>
        <v>0</v>
      </c>
      <c r="S38" s="27">
        <f t="shared" ref="S38:U38" si="22">SUM(S39:S40)</f>
        <v>0</v>
      </c>
      <c r="T38" s="27">
        <f t="shared" si="22"/>
        <v>292.95</v>
      </c>
      <c r="U38" s="27">
        <f t="shared" si="22"/>
        <v>0</v>
      </c>
      <c r="V38" s="22">
        <f t="shared" si="17"/>
        <v>292.95</v>
      </c>
      <c r="W38" s="33"/>
      <c r="X38" s="37"/>
      <c r="Y38" s="27">
        <f>SUM(Y39:Y40)</f>
        <v>0</v>
      </c>
      <c r="Z38" s="22">
        <f t="shared" ref="Z38:AB38" si="23">SUM(Z39:Z40)</f>
        <v>0</v>
      </c>
      <c r="AA38" s="22">
        <f t="shared" si="23"/>
        <v>0</v>
      </c>
      <c r="AB38" s="22">
        <f t="shared" si="23"/>
        <v>0</v>
      </c>
      <c r="AC38" s="22">
        <f t="shared" ref="AC38:AC39" si="24">SUM(Y38:AB38)</f>
        <v>0</v>
      </c>
      <c r="AD38" s="28"/>
      <c r="AE38" s="37"/>
      <c r="AF38" s="27">
        <f>SUM(AF39:AF40)</f>
        <v>0</v>
      </c>
      <c r="AG38" s="27">
        <f t="shared" ref="AG38:AI38" si="25">SUM(AG39:AG40)</f>
        <v>0</v>
      </c>
      <c r="AH38" s="27">
        <f t="shared" si="25"/>
        <v>0</v>
      </c>
      <c r="AI38" s="27">
        <f t="shared" si="25"/>
        <v>0</v>
      </c>
      <c r="AJ38" s="22">
        <f t="shared" ref="AJ38:AJ39" si="26">SUM(AF38:AI38)</f>
        <v>0</v>
      </c>
      <c r="AK38" s="28"/>
      <c r="AL38" s="171" t="s">
        <v>292</v>
      </c>
    </row>
    <row r="39" spans="1:40" ht="15.75" customHeight="1" x14ac:dyDescent="0.3">
      <c r="A39" s="35" t="s">
        <v>81</v>
      </c>
      <c r="B39" s="48" t="s">
        <v>284</v>
      </c>
      <c r="C39" s="26"/>
      <c r="D39" s="27"/>
      <c r="E39" s="27"/>
      <c r="F39" s="27"/>
      <c r="G39" s="42"/>
      <c r="H39" s="39"/>
      <c r="I39" s="28"/>
      <c r="J39" s="37"/>
      <c r="K39" s="27"/>
      <c r="L39" s="22"/>
      <c r="M39" s="22"/>
      <c r="N39" s="39">
        <v>287.8</v>
      </c>
      <c r="O39" s="39">
        <f t="shared" si="16"/>
        <v>287.8</v>
      </c>
      <c r="P39" s="28"/>
      <c r="Q39" s="37"/>
      <c r="R39" s="51"/>
      <c r="S39" s="39"/>
      <c r="T39" s="39">
        <v>292.95</v>
      </c>
      <c r="U39" s="39"/>
      <c r="V39" s="39">
        <f t="shared" si="17"/>
        <v>292.95</v>
      </c>
      <c r="W39" s="33"/>
      <c r="X39" s="37"/>
      <c r="Y39" s="27"/>
      <c r="Z39" s="22"/>
      <c r="AA39" s="22"/>
      <c r="AB39" s="39"/>
      <c r="AC39" s="39">
        <f t="shared" si="24"/>
        <v>0</v>
      </c>
      <c r="AD39" s="28"/>
      <c r="AE39" s="37"/>
      <c r="AF39" s="42"/>
      <c r="AG39" s="39"/>
      <c r="AH39" s="39"/>
      <c r="AI39" s="39"/>
      <c r="AJ39" s="39">
        <f t="shared" si="26"/>
        <v>0</v>
      </c>
      <c r="AK39" s="28"/>
      <c r="AL39" s="37">
        <f t="shared" si="4"/>
        <v>580.75</v>
      </c>
    </row>
    <row r="40" spans="1:40" ht="15.75" customHeight="1" x14ac:dyDescent="0.3">
      <c r="A40" s="138" t="s">
        <v>83</v>
      </c>
      <c r="B40" s="170" t="s">
        <v>84</v>
      </c>
      <c r="C40" s="145"/>
      <c r="D40" s="149"/>
      <c r="E40" s="149"/>
      <c r="F40" s="149">
        <v>239</v>
      </c>
      <c r="G40" s="149"/>
      <c r="H40" s="142">
        <f t="shared" si="15"/>
        <v>239</v>
      </c>
      <c r="I40" s="144"/>
      <c r="J40" s="37"/>
      <c r="K40" s="42"/>
      <c r="L40" s="39"/>
      <c r="M40" s="39"/>
      <c r="N40" s="39">
        <v>0</v>
      </c>
      <c r="O40" s="39">
        <f t="shared" si="16"/>
        <v>0</v>
      </c>
      <c r="P40" s="28"/>
      <c r="Q40" s="37"/>
      <c r="R40" s="51"/>
      <c r="S40" s="39"/>
      <c r="T40" s="39">
        <v>0</v>
      </c>
      <c r="U40" s="39"/>
      <c r="V40" s="39">
        <f t="shared" si="17"/>
        <v>0</v>
      </c>
      <c r="W40" s="33"/>
      <c r="X40" s="37"/>
      <c r="Y40" s="42"/>
      <c r="Z40" s="39"/>
      <c r="AA40" s="39"/>
      <c r="AB40" s="39"/>
      <c r="AC40" s="39"/>
      <c r="AD40" s="40"/>
      <c r="AE40" s="37"/>
      <c r="AF40" s="42"/>
      <c r="AG40" s="39"/>
      <c r="AH40" s="39"/>
      <c r="AI40" s="39"/>
      <c r="AJ40" s="39"/>
      <c r="AK40" s="40"/>
      <c r="AL40" s="140">
        <f t="shared" si="4"/>
        <v>239</v>
      </c>
    </row>
    <row r="41" spans="1:40" x14ac:dyDescent="0.3">
      <c r="A41" s="24" t="s">
        <v>85</v>
      </c>
      <c r="B41" s="52" t="s">
        <v>86</v>
      </c>
      <c r="C41" s="132">
        <v>1585.19</v>
      </c>
      <c r="D41" s="130" t="s">
        <v>212</v>
      </c>
      <c r="E41" s="127" t="s">
        <v>213</v>
      </c>
      <c r="F41" s="127" t="s">
        <v>287</v>
      </c>
      <c r="G41" s="127" t="s">
        <v>215</v>
      </c>
      <c r="H41" s="135" t="s">
        <v>288</v>
      </c>
      <c r="I41" s="135" t="s">
        <v>289</v>
      </c>
      <c r="J41" s="132">
        <v>0</v>
      </c>
      <c r="K41" s="130" t="s">
        <v>217</v>
      </c>
      <c r="L41" s="127" t="s">
        <v>218</v>
      </c>
      <c r="M41" s="127" t="s">
        <v>219</v>
      </c>
      <c r="N41" s="127" t="s">
        <v>220</v>
      </c>
      <c r="O41" s="127" t="s">
        <v>222</v>
      </c>
      <c r="P41" s="131" t="s">
        <v>223</v>
      </c>
      <c r="Q41" s="132">
        <v>0</v>
      </c>
      <c r="R41" s="164" t="s">
        <v>224</v>
      </c>
      <c r="S41" s="127" t="s">
        <v>225</v>
      </c>
      <c r="T41" s="127" t="s">
        <v>226</v>
      </c>
      <c r="U41" s="127" t="s">
        <v>227</v>
      </c>
      <c r="V41" s="127" t="s">
        <v>228</v>
      </c>
      <c r="W41" s="137" t="s">
        <v>229</v>
      </c>
      <c r="X41" s="132">
        <v>0</v>
      </c>
      <c r="Y41" s="130" t="s">
        <v>230</v>
      </c>
      <c r="Z41" s="127" t="s">
        <v>231</v>
      </c>
      <c r="AA41" s="127" t="s">
        <v>232</v>
      </c>
      <c r="AB41" s="127" t="s">
        <v>233</v>
      </c>
      <c r="AC41" s="127" t="s">
        <v>234</v>
      </c>
      <c r="AD41" s="131" t="s">
        <v>235</v>
      </c>
      <c r="AE41" s="132"/>
      <c r="AF41" s="130" t="s">
        <v>236</v>
      </c>
      <c r="AG41" s="127" t="s">
        <v>237</v>
      </c>
      <c r="AH41" s="127" t="s">
        <v>238</v>
      </c>
      <c r="AI41" s="127" t="s">
        <v>239</v>
      </c>
      <c r="AJ41" s="127" t="s">
        <v>240</v>
      </c>
      <c r="AK41" s="131" t="s">
        <v>241</v>
      </c>
      <c r="AL41" s="132" t="s">
        <v>293</v>
      </c>
      <c r="AN41" s="16"/>
    </row>
    <row r="42" spans="1:40" x14ac:dyDescent="0.3">
      <c r="A42" s="53" t="s">
        <v>87</v>
      </c>
      <c r="B42" s="25" t="s">
        <v>88</v>
      </c>
      <c r="C42" s="26"/>
      <c r="D42" s="42">
        <v>115.43870500000001</v>
      </c>
      <c r="E42" s="42">
        <v>115.43870500000001</v>
      </c>
      <c r="F42" s="42">
        <v>115.43870500000001</v>
      </c>
      <c r="G42" s="42">
        <v>115.43870500000001</v>
      </c>
      <c r="H42" s="31">
        <v>461.75482000000005</v>
      </c>
      <c r="I42" s="28"/>
      <c r="J42" s="26"/>
      <c r="K42" s="42">
        <v>134.90139250000001</v>
      </c>
      <c r="L42" s="42">
        <v>134.90139250000001</v>
      </c>
      <c r="M42" s="42">
        <v>134.90139250000001</v>
      </c>
      <c r="N42" s="42">
        <v>134.90139250000001</v>
      </c>
      <c r="O42" s="22">
        <v>539.60557000000006</v>
      </c>
      <c r="P42" s="28"/>
      <c r="Q42" s="26"/>
      <c r="R42" s="51">
        <v>148.239105</v>
      </c>
      <c r="S42" s="42">
        <v>148.239105</v>
      </c>
      <c r="T42" s="42">
        <v>148.239105</v>
      </c>
      <c r="U42" s="42">
        <v>148.239105</v>
      </c>
      <c r="V42" s="22">
        <v>592.95641999999998</v>
      </c>
      <c r="W42" s="33"/>
      <c r="X42" s="26"/>
      <c r="Y42" s="42">
        <v>151.09269750000001</v>
      </c>
      <c r="Z42" s="42">
        <v>151.09269750000001</v>
      </c>
      <c r="AA42" s="42">
        <v>151.09269750000001</v>
      </c>
      <c r="AB42" s="42">
        <v>151.09269750000001</v>
      </c>
      <c r="AC42" s="22">
        <v>604.37079000000006</v>
      </c>
      <c r="AD42" s="28"/>
      <c r="AE42" s="26"/>
      <c r="AF42" s="27">
        <v>147.67066249999996</v>
      </c>
      <c r="AG42" s="27">
        <v>147.67066249999996</v>
      </c>
      <c r="AH42" s="27">
        <v>147.67066249999996</v>
      </c>
      <c r="AI42" s="27">
        <v>147.67066249999996</v>
      </c>
      <c r="AJ42" s="27">
        <v>590.68264999999985</v>
      </c>
      <c r="AK42" s="28"/>
      <c r="AL42" s="26">
        <v>2789.3702499999999</v>
      </c>
      <c r="AN42" s="16"/>
    </row>
    <row r="43" spans="1:40" ht="17.25" customHeight="1" x14ac:dyDescent="0.3">
      <c r="A43" s="54" t="s">
        <v>89</v>
      </c>
      <c r="B43" s="25" t="s">
        <v>90</v>
      </c>
      <c r="C43" s="55">
        <v>1585.19</v>
      </c>
      <c r="D43" s="56">
        <v>1427.6200000000001</v>
      </c>
      <c r="E43" s="56">
        <v>1057.3400000000001</v>
      </c>
      <c r="F43" s="56">
        <v>1062.22</v>
      </c>
      <c r="G43" s="56">
        <v>114.24000000000001</v>
      </c>
      <c r="H43" s="57">
        <v>3661.4200000000005</v>
      </c>
      <c r="I43" s="56">
        <v>5246.6099999999988</v>
      </c>
      <c r="J43" s="49">
        <v>0</v>
      </c>
      <c r="K43" s="56">
        <v>0</v>
      </c>
      <c r="L43" s="56">
        <v>0</v>
      </c>
      <c r="M43" s="56">
        <v>298.13</v>
      </c>
      <c r="N43" s="56">
        <v>733.90000000000009</v>
      </c>
      <c r="O43" s="57">
        <v>1032.0300000000002</v>
      </c>
      <c r="P43" s="56">
        <v>1032.0300000000002</v>
      </c>
      <c r="Q43" s="55">
        <v>0</v>
      </c>
      <c r="R43" s="58">
        <v>0</v>
      </c>
      <c r="S43" s="56">
        <v>0</v>
      </c>
      <c r="T43" s="56">
        <v>585.9</v>
      </c>
      <c r="U43" s="56">
        <v>10</v>
      </c>
      <c r="V43" s="57">
        <v>595.9</v>
      </c>
      <c r="W43" s="59">
        <v>595.9</v>
      </c>
      <c r="X43" s="55">
        <v>0</v>
      </c>
      <c r="Y43" s="56">
        <v>0</v>
      </c>
      <c r="Z43" s="56">
        <v>0</v>
      </c>
      <c r="AA43" s="56">
        <v>0</v>
      </c>
      <c r="AB43" s="56">
        <v>104.96000000000001</v>
      </c>
      <c r="AC43" s="57">
        <v>104.96000000000001</v>
      </c>
      <c r="AD43" s="56">
        <v>104.96000000000001</v>
      </c>
      <c r="AE43" s="55">
        <v>0</v>
      </c>
      <c r="AF43" s="56">
        <v>0</v>
      </c>
      <c r="AG43" s="56">
        <v>0</v>
      </c>
      <c r="AH43" s="56">
        <v>50</v>
      </c>
      <c r="AI43" s="56">
        <v>216.52</v>
      </c>
      <c r="AJ43" s="57">
        <v>266.52</v>
      </c>
      <c r="AK43" s="56">
        <v>266.52</v>
      </c>
      <c r="AL43" s="55">
        <v>5660.8300000000017</v>
      </c>
      <c r="AN43" s="16"/>
    </row>
    <row r="44" spans="1:40" ht="29.25" customHeight="1" x14ac:dyDescent="0.3">
      <c r="A44" s="35" t="s">
        <v>91</v>
      </c>
      <c r="B44" s="36" t="s">
        <v>28</v>
      </c>
      <c r="C44" s="49">
        <v>1495.91</v>
      </c>
      <c r="D44" s="60">
        <v>363.58000000000004</v>
      </c>
      <c r="E44" s="57"/>
      <c r="F44" s="57"/>
      <c r="G44" s="57"/>
      <c r="H44" s="61">
        <f>SUM(D44:G44)</f>
        <v>363.58000000000004</v>
      </c>
      <c r="I44" s="62">
        <v>1859.49</v>
      </c>
      <c r="J44" s="49">
        <f t="shared" ref="J44:J62" si="27">C44+H44-I44</f>
        <v>0</v>
      </c>
      <c r="K44" s="56"/>
      <c r="L44" s="57"/>
      <c r="M44" s="57"/>
      <c r="N44" s="57"/>
      <c r="O44" s="61">
        <f>SUM(K44:N44)</f>
        <v>0</v>
      </c>
      <c r="P44" s="62"/>
      <c r="Q44" s="49">
        <f t="shared" ref="Q44:Q92" si="28">J44+O44-P44</f>
        <v>0</v>
      </c>
      <c r="R44" s="58"/>
      <c r="S44" s="57"/>
      <c r="T44" s="57"/>
      <c r="U44" s="61"/>
      <c r="V44" s="61">
        <f>SUM(R44:U44)</f>
        <v>0</v>
      </c>
      <c r="W44" s="63"/>
      <c r="X44" s="49">
        <f t="shared" ref="X44:X92" si="29">Q44+V44-W44</f>
        <v>0</v>
      </c>
      <c r="Y44" s="56"/>
      <c r="Z44" s="57"/>
      <c r="AA44" s="57"/>
      <c r="AB44" s="57"/>
      <c r="AC44" s="61">
        <f>SUM(Y44:AB44)</f>
        <v>0</v>
      </c>
      <c r="AD44" s="62"/>
      <c r="AE44" s="49">
        <f t="shared" ref="AE44:AE92" si="30">X44+AC44-AD44</f>
        <v>0</v>
      </c>
      <c r="AF44" s="56"/>
      <c r="AG44" s="57"/>
      <c r="AH44" s="57"/>
      <c r="AI44" s="61"/>
      <c r="AJ44" s="61">
        <f>SUM(AF44:AI44)</f>
        <v>0</v>
      </c>
      <c r="AK44" s="62"/>
      <c r="AL44" s="55">
        <f t="shared" ref="AL44:AL92" si="31">H44+O44+V44+AC44+AJ44</f>
        <v>363.58000000000004</v>
      </c>
    </row>
    <row r="45" spans="1:40" ht="31.5" customHeight="1" x14ac:dyDescent="0.3">
      <c r="A45" s="35" t="s">
        <v>92</v>
      </c>
      <c r="B45" s="36" t="s">
        <v>30</v>
      </c>
      <c r="C45" s="49"/>
      <c r="D45" s="60">
        <v>1004.6</v>
      </c>
      <c r="E45" s="61">
        <v>886.54000000000008</v>
      </c>
      <c r="F45" s="61">
        <v>886.53000000000009</v>
      </c>
      <c r="G45" s="61"/>
      <c r="H45" s="61">
        <f t="shared" ref="H45:H62" si="32">SUM(D45:G45)</f>
        <v>2777.67</v>
      </c>
      <c r="I45" s="62">
        <v>2777.67</v>
      </c>
      <c r="J45" s="49">
        <f t="shared" si="27"/>
        <v>0</v>
      </c>
      <c r="K45" s="56"/>
      <c r="L45" s="57"/>
      <c r="M45" s="57"/>
      <c r="N45" s="57"/>
      <c r="O45" s="61">
        <f t="shared" ref="O45:O62" si="33">SUM(K45:N45)</f>
        <v>0</v>
      </c>
      <c r="P45" s="62"/>
      <c r="Q45" s="49">
        <f t="shared" si="28"/>
        <v>0</v>
      </c>
      <c r="R45" s="58"/>
      <c r="S45" s="57"/>
      <c r="T45" s="57"/>
      <c r="U45" s="61"/>
      <c r="V45" s="61">
        <f t="shared" ref="V45:V58" si="34">SUM(R45:U45)</f>
        <v>0</v>
      </c>
      <c r="W45" s="63"/>
      <c r="X45" s="49">
        <f t="shared" si="29"/>
        <v>0</v>
      </c>
      <c r="Y45" s="56"/>
      <c r="Z45" s="57"/>
      <c r="AA45" s="57"/>
      <c r="AB45" s="57"/>
      <c r="AC45" s="61">
        <f t="shared" ref="AC45:AC46" si="35">SUM(Y45:AB45)</f>
        <v>0</v>
      </c>
      <c r="AD45" s="62"/>
      <c r="AE45" s="49">
        <f t="shared" si="30"/>
        <v>0</v>
      </c>
      <c r="AF45" s="56"/>
      <c r="AG45" s="57"/>
      <c r="AH45" s="57"/>
      <c r="AI45" s="61"/>
      <c r="AJ45" s="61">
        <f t="shared" ref="AJ45:AJ46" si="36">SUM(AF45:AI45)</f>
        <v>0</v>
      </c>
      <c r="AK45" s="62"/>
      <c r="AL45" s="55">
        <f t="shared" si="31"/>
        <v>2777.67</v>
      </c>
    </row>
    <row r="46" spans="1:40" ht="53.25" customHeight="1" x14ac:dyDescent="0.3">
      <c r="A46" s="35" t="s">
        <v>93</v>
      </c>
      <c r="B46" s="36" t="s">
        <v>38</v>
      </c>
      <c r="C46" s="49">
        <v>10</v>
      </c>
      <c r="D46" s="60">
        <v>59.44</v>
      </c>
      <c r="E46" s="61"/>
      <c r="F46" s="61"/>
      <c r="G46" s="61"/>
      <c r="H46" s="61">
        <f t="shared" si="32"/>
        <v>59.44</v>
      </c>
      <c r="I46" s="62">
        <v>69.44</v>
      </c>
      <c r="J46" s="49">
        <f t="shared" si="27"/>
        <v>0</v>
      </c>
      <c r="K46" s="56"/>
      <c r="L46" s="57"/>
      <c r="M46" s="57"/>
      <c r="N46" s="57"/>
      <c r="O46" s="61">
        <f t="shared" si="33"/>
        <v>0</v>
      </c>
      <c r="P46" s="62"/>
      <c r="Q46" s="49">
        <f t="shared" si="28"/>
        <v>0</v>
      </c>
      <c r="R46" s="58"/>
      <c r="S46" s="57"/>
      <c r="T46" s="57"/>
      <c r="U46" s="61"/>
      <c r="V46" s="61">
        <f t="shared" si="34"/>
        <v>0</v>
      </c>
      <c r="W46" s="63"/>
      <c r="X46" s="49">
        <f t="shared" si="29"/>
        <v>0</v>
      </c>
      <c r="Y46" s="56"/>
      <c r="Z46" s="57"/>
      <c r="AA46" s="57"/>
      <c r="AB46" s="57"/>
      <c r="AC46" s="61">
        <f t="shared" si="35"/>
        <v>0</v>
      </c>
      <c r="AD46" s="62"/>
      <c r="AE46" s="49">
        <f t="shared" si="30"/>
        <v>0</v>
      </c>
      <c r="AF46" s="56"/>
      <c r="AG46" s="57"/>
      <c r="AH46" s="57"/>
      <c r="AI46" s="61"/>
      <c r="AJ46" s="61">
        <f t="shared" si="36"/>
        <v>0</v>
      </c>
      <c r="AK46" s="62"/>
      <c r="AL46" s="55">
        <f t="shared" si="31"/>
        <v>59.44</v>
      </c>
    </row>
    <row r="47" spans="1:40" ht="42.75" customHeight="1" x14ac:dyDescent="0.3">
      <c r="A47" s="35" t="s">
        <v>94</v>
      </c>
      <c r="B47" s="36" t="s">
        <v>57</v>
      </c>
      <c r="C47" s="49"/>
      <c r="D47" s="60"/>
      <c r="E47" s="61">
        <v>32</v>
      </c>
      <c r="F47" s="61"/>
      <c r="G47" s="61"/>
      <c r="H47" s="61">
        <f t="shared" si="32"/>
        <v>32</v>
      </c>
      <c r="I47" s="62">
        <v>32</v>
      </c>
      <c r="J47" s="49">
        <f t="shared" si="27"/>
        <v>0</v>
      </c>
      <c r="K47" s="56"/>
      <c r="L47" s="57"/>
      <c r="M47" s="57"/>
      <c r="N47" s="57"/>
      <c r="O47" s="61"/>
      <c r="P47" s="62"/>
      <c r="Q47" s="49"/>
      <c r="R47" s="58"/>
      <c r="S47" s="57"/>
      <c r="T47" s="57"/>
      <c r="U47" s="61"/>
      <c r="V47" s="61"/>
      <c r="W47" s="63"/>
      <c r="X47" s="49"/>
      <c r="Y47" s="56"/>
      <c r="Z47" s="57"/>
      <c r="AA47" s="57"/>
      <c r="AB47" s="57"/>
      <c r="AC47" s="61"/>
      <c r="AD47" s="62"/>
      <c r="AE47" s="49"/>
      <c r="AF47" s="56"/>
      <c r="AG47" s="57"/>
      <c r="AH47" s="57"/>
      <c r="AI47" s="61"/>
      <c r="AJ47" s="61"/>
      <c r="AK47" s="62"/>
      <c r="AL47" s="55">
        <f t="shared" si="31"/>
        <v>32</v>
      </c>
    </row>
    <row r="48" spans="1:40" ht="30" customHeight="1" x14ac:dyDescent="0.3">
      <c r="A48" s="35" t="s">
        <v>95</v>
      </c>
      <c r="B48" s="46" t="s">
        <v>59</v>
      </c>
      <c r="C48" s="64"/>
      <c r="D48" s="65"/>
      <c r="E48" s="66"/>
      <c r="F48" s="66"/>
      <c r="G48" s="66">
        <v>48.13</v>
      </c>
      <c r="H48" s="66">
        <f t="shared" si="32"/>
        <v>48.13</v>
      </c>
      <c r="I48" s="67">
        <v>48.13</v>
      </c>
      <c r="J48" s="64">
        <f t="shared" si="27"/>
        <v>0</v>
      </c>
      <c r="K48" s="68"/>
      <c r="L48" s="69"/>
      <c r="M48" s="69"/>
      <c r="N48" s="69"/>
      <c r="O48" s="66">
        <f t="shared" si="33"/>
        <v>0</v>
      </c>
      <c r="P48" s="67"/>
      <c r="Q48" s="64">
        <f t="shared" si="28"/>
        <v>0</v>
      </c>
      <c r="R48" s="70"/>
      <c r="S48" s="69"/>
      <c r="T48" s="69"/>
      <c r="U48" s="66"/>
      <c r="V48" s="66">
        <f t="shared" si="34"/>
        <v>0</v>
      </c>
      <c r="W48" s="71"/>
      <c r="X48" s="64">
        <f t="shared" si="29"/>
        <v>0</v>
      </c>
      <c r="Y48" s="68"/>
      <c r="Z48" s="69"/>
      <c r="AA48" s="69"/>
      <c r="AB48" s="69"/>
      <c r="AC48" s="66">
        <f t="shared" ref="AC48:AC68" si="37">SUM(Y48:AB48)</f>
        <v>0</v>
      </c>
      <c r="AD48" s="67"/>
      <c r="AE48" s="64">
        <f t="shared" si="30"/>
        <v>0</v>
      </c>
      <c r="AF48" s="68"/>
      <c r="AG48" s="69"/>
      <c r="AH48" s="69"/>
      <c r="AI48" s="66"/>
      <c r="AJ48" s="66">
        <f t="shared" ref="AJ48:AJ58" si="38">SUM(AF48:AI48)</f>
        <v>0</v>
      </c>
      <c r="AK48" s="67"/>
      <c r="AL48" s="55">
        <f t="shared" si="31"/>
        <v>48.13</v>
      </c>
    </row>
    <row r="49" spans="1:38" ht="31.2" customHeight="1" x14ac:dyDescent="0.3">
      <c r="A49" s="35" t="s">
        <v>96</v>
      </c>
      <c r="B49" s="46" t="s">
        <v>61</v>
      </c>
      <c r="C49" s="64"/>
      <c r="D49" s="65"/>
      <c r="E49" s="66"/>
      <c r="F49" s="66"/>
      <c r="G49" s="66">
        <v>33.11</v>
      </c>
      <c r="H49" s="66">
        <f t="shared" si="32"/>
        <v>33.11</v>
      </c>
      <c r="I49" s="67">
        <v>33.11</v>
      </c>
      <c r="J49" s="64">
        <f t="shared" si="27"/>
        <v>0</v>
      </c>
      <c r="K49" s="68"/>
      <c r="L49" s="69"/>
      <c r="M49" s="69"/>
      <c r="N49" s="69"/>
      <c r="O49" s="66">
        <f t="shared" si="33"/>
        <v>0</v>
      </c>
      <c r="P49" s="67"/>
      <c r="Q49" s="64">
        <f t="shared" si="28"/>
        <v>0</v>
      </c>
      <c r="R49" s="70"/>
      <c r="S49" s="69"/>
      <c r="T49" s="69"/>
      <c r="U49" s="66"/>
      <c r="V49" s="66">
        <f t="shared" si="34"/>
        <v>0</v>
      </c>
      <c r="W49" s="71"/>
      <c r="X49" s="64">
        <f t="shared" si="29"/>
        <v>0</v>
      </c>
      <c r="Y49" s="68"/>
      <c r="Z49" s="69"/>
      <c r="AA49" s="69"/>
      <c r="AB49" s="69"/>
      <c r="AC49" s="66">
        <f t="shared" si="37"/>
        <v>0</v>
      </c>
      <c r="AD49" s="67"/>
      <c r="AE49" s="64">
        <f t="shared" si="30"/>
        <v>0</v>
      </c>
      <c r="AF49" s="68"/>
      <c r="AG49" s="69"/>
      <c r="AH49" s="69"/>
      <c r="AI49" s="66"/>
      <c r="AJ49" s="66">
        <f t="shared" si="38"/>
        <v>0</v>
      </c>
      <c r="AK49" s="67"/>
      <c r="AL49" s="55">
        <f t="shared" si="31"/>
        <v>33.11</v>
      </c>
    </row>
    <row r="50" spans="1:38" ht="29.25" customHeight="1" x14ac:dyDescent="0.3">
      <c r="A50" s="35" t="s">
        <v>97</v>
      </c>
      <c r="B50" s="46" t="s">
        <v>63</v>
      </c>
      <c r="C50" s="64"/>
      <c r="D50" s="65"/>
      <c r="E50" s="66"/>
      <c r="F50" s="66">
        <v>72.19</v>
      </c>
      <c r="G50" s="66"/>
      <c r="H50" s="66">
        <f t="shared" si="32"/>
        <v>72.19</v>
      </c>
      <c r="I50" s="67">
        <v>72.19</v>
      </c>
      <c r="J50" s="64">
        <f t="shared" si="27"/>
        <v>0</v>
      </c>
      <c r="K50" s="68"/>
      <c r="L50" s="69"/>
      <c r="M50" s="69"/>
      <c r="N50" s="69"/>
      <c r="O50" s="66">
        <f t="shared" si="33"/>
        <v>0</v>
      </c>
      <c r="P50" s="67"/>
      <c r="Q50" s="64">
        <f t="shared" si="28"/>
        <v>0</v>
      </c>
      <c r="R50" s="70"/>
      <c r="S50" s="69"/>
      <c r="T50" s="69"/>
      <c r="U50" s="66"/>
      <c r="V50" s="66">
        <f t="shared" si="34"/>
        <v>0</v>
      </c>
      <c r="W50" s="71"/>
      <c r="X50" s="64">
        <f t="shared" si="29"/>
        <v>0</v>
      </c>
      <c r="Y50" s="68"/>
      <c r="Z50" s="69"/>
      <c r="AA50" s="69"/>
      <c r="AB50" s="69"/>
      <c r="AC50" s="66">
        <f t="shared" si="37"/>
        <v>0</v>
      </c>
      <c r="AD50" s="67"/>
      <c r="AE50" s="64">
        <f t="shared" si="30"/>
        <v>0</v>
      </c>
      <c r="AF50" s="68"/>
      <c r="AG50" s="69"/>
      <c r="AH50" s="69"/>
      <c r="AI50" s="66"/>
      <c r="AJ50" s="66">
        <f t="shared" si="38"/>
        <v>0</v>
      </c>
      <c r="AK50" s="67"/>
      <c r="AL50" s="55">
        <f t="shared" si="31"/>
        <v>72.19</v>
      </c>
    </row>
    <row r="51" spans="1:38" ht="23.4" customHeight="1" x14ac:dyDescent="0.3">
      <c r="A51" s="35" t="s">
        <v>98</v>
      </c>
      <c r="B51" s="46" t="s">
        <v>52</v>
      </c>
      <c r="C51" s="64"/>
      <c r="D51" s="65"/>
      <c r="E51" s="66"/>
      <c r="F51" s="66">
        <v>90</v>
      </c>
      <c r="G51" s="66"/>
      <c r="H51" s="66">
        <f t="shared" si="32"/>
        <v>90</v>
      </c>
      <c r="I51" s="67">
        <v>90</v>
      </c>
      <c r="J51" s="64">
        <f t="shared" si="27"/>
        <v>0</v>
      </c>
      <c r="K51" s="68"/>
      <c r="L51" s="69"/>
      <c r="M51" s="69"/>
      <c r="N51" s="69"/>
      <c r="O51" s="66">
        <f t="shared" si="33"/>
        <v>0</v>
      </c>
      <c r="P51" s="67"/>
      <c r="Q51" s="64">
        <f t="shared" si="28"/>
        <v>0</v>
      </c>
      <c r="R51" s="70"/>
      <c r="S51" s="69"/>
      <c r="T51" s="69"/>
      <c r="U51" s="66"/>
      <c r="V51" s="66">
        <f t="shared" si="34"/>
        <v>0</v>
      </c>
      <c r="W51" s="71"/>
      <c r="X51" s="64">
        <f t="shared" si="29"/>
        <v>0</v>
      </c>
      <c r="Y51" s="68"/>
      <c r="Z51" s="69"/>
      <c r="AA51" s="69"/>
      <c r="AB51" s="69"/>
      <c r="AC51" s="66">
        <f t="shared" si="37"/>
        <v>0</v>
      </c>
      <c r="AD51" s="67"/>
      <c r="AE51" s="64">
        <f t="shared" si="30"/>
        <v>0</v>
      </c>
      <c r="AF51" s="68"/>
      <c r="AG51" s="69"/>
      <c r="AH51" s="69"/>
      <c r="AI51" s="66"/>
      <c r="AJ51" s="66">
        <f t="shared" si="38"/>
        <v>0</v>
      </c>
      <c r="AK51" s="67"/>
      <c r="AL51" s="55">
        <f t="shared" si="31"/>
        <v>90</v>
      </c>
    </row>
    <row r="52" spans="1:38" ht="24.6" customHeight="1" x14ac:dyDescent="0.3">
      <c r="A52" s="35" t="s">
        <v>99</v>
      </c>
      <c r="B52" s="46" t="s">
        <v>65</v>
      </c>
      <c r="C52" s="64"/>
      <c r="D52" s="65"/>
      <c r="E52" s="66">
        <v>6</v>
      </c>
      <c r="F52" s="66"/>
      <c r="G52" s="66"/>
      <c r="H52" s="66">
        <f t="shared" si="32"/>
        <v>6</v>
      </c>
      <c r="I52" s="67">
        <v>6</v>
      </c>
      <c r="J52" s="64">
        <f t="shared" si="27"/>
        <v>0</v>
      </c>
      <c r="K52" s="68"/>
      <c r="L52" s="69"/>
      <c r="M52" s="69"/>
      <c r="N52" s="69"/>
      <c r="O52" s="66">
        <f t="shared" si="33"/>
        <v>0</v>
      </c>
      <c r="P52" s="67"/>
      <c r="Q52" s="64">
        <f t="shared" si="28"/>
        <v>0</v>
      </c>
      <c r="R52" s="70"/>
      <c r="S52" s="69"/>
      <c r="T52" s="69"/>
      <c r="U52" s="66"/>
      <c r="V52" s="66">
        <f t="shared" si="34"/>
        <v>0</v>
      </c>
      <c r="W52" s="71"/>
      <c r="X52" s="64">
        <f t="shared" si="29"/>
        <v>0</v>
      </c>
      <c r="Y52" s="68"/>
      <c r="Z52" s="69"/>
      <c r="AA52" s="69"/>
      <c r="AB52" s="69"/>
      <c r="AC52" s="66">
        <f t="shared" si="37"/>
        <v>0</v>
      </c>
      <c r="AD52" s="67"/>
      <c r="AE52" s="64">
        <f t="shared" si="30"/>
        <v>0</v>
      </c>
      <c r="AF52" s="68"/>
      <c r="AG52" s="69"/>
      <c r="AH52" s="69"/>
      <c r="AI52" s="66"/>
      <c r="AJ52" s="66">
        <f t="shared" si="38"/>
        <v>0</v>
      </c>
      <c r="AK52" s="67"/>
      <c r="AL52" s="55">
        <f t="shared" si="31"/>
        <v>6</v>
      </c>
    </row>
    <row r="53" spans="1:38" ht="31.2" customHeight="1" x14ac:dyDescent="0.3">
      <c r="A53" s="35" t="s">
        <v>100</v>
      </c>
      <c r="B53" s="46" t="s">
        <v>101</v>
      </c>
      <c r="C53" s="64"/>
      <c r="D53" s="65"/>
      <c r="E53" s="66"/>
      <c r="F53" s="66"/>
      <c r="G53" s="66">
        <v>23</v>
      </c>
      <c r="H53" s="66">
        <f t="shared" si="32"/>
        <v>23</v>
      </c>
      <c r="I53" s="67">
        <v>23</v>
      </c>
      <c r="J53" s="64">
        <f t="shared" si="27"/>
        <v>0</v>
      </c>
      <c r="K53" s="68"/>
      <c r="L53" s="69"/>
      <c r="M53" s="69"/>
      <c r="N53" s="69"/>
      <c r="O53" s="66">
        <f t="shared" si="33"/>
        <v>0</v>
      </c>
      <c r="P53" s="67"/>
      <c r="Q53" s="64">
        <f t="shared" si="28"/>
        <v>0</v>
      </c>
      <c r="R53" s="70"/>
      <c r="S53" s="69"/>
      <c r="T53" s="69"/>
      <c r="U53" s="66"/>
      <c r="V53" s="66">
        <f t="shared" si="34"/>
        <v>0</v>
      </c>
      <c r="W53" s="71"/>
      <c r="X53" s="64">
        <f t="shared" si="29"/>
        <v>0</v>
      </c>
      <c r="Y53" s="68"/>
      <c r="Z53" s="69"/>
      <c r="AA53" s="69"/>
      <c r="AB53" s="69"/>
      <c r="AC53" s="66">
        <f t="shared" si="37"/>
        <v>0</v>
      </c>
      <c r="AD53" s="67"/>
      <c r="AE53" s="64">
        <f t="shared" si="30"/>
        <v>0</v>
      </c>
      <c r="AF53" s="68"/>
      <c r="AG53" s="69"/>
      <c r="AH53" s="69"/>
      <c r="AI53" s="66"/>
      <c r="AJ53" s="66">
        <f t="shared" si="38"/>
        <v>0</v>
      </c>
      <c r="AK53" s="67"/>
      <c r="AL53" s="55">
        <f t="shared" si="31"/>
        <v>23</v>
      </c>
    </row>
    <row r="54" spans="1:38" ht="31.5" customHeight="1" x14ac:dyDescent="0.3">
      <c r="A54" s="72" t="s">
        <v>102</v>
      </c>
      <c r="B54" s="73" t="s">
        <v>67</v>
      </c>
      <c r="C54" s="64"/>
      <c r="D54" s="65"/>
      <c r="E54" s="66"/>
      <c r="F54" s="66"/>
      <c r="G54" s="66"/>
      <c r="H54" s="66">
        <f t="shared" si="32"/>
        <v>0</v>
      </c>
      <c r="I54" s="67">
        <v>0</v>
      </c>
      <c r="J54" s="64">
        <f t="shared" si="27"/>
        <v>0</v>
      </c>
      <c r="K54" s="68"/>
      <c r="L54" s="69"/>
      <c r="M54" s="66">
        <v>148.13</v>
      </c>
      <c r="N54" s="66"/>
      <c r="O54" s="66">
        <f t="shared" si="33"/>
        <v>148.13</v>
      </c>
      <c r="P54" s="67">
        <v>148.13</v>
      </c>
      <c r="Q54" s="64">
        <f t="shared" si="28"/>
        <v>0</v>
      </c>
      <c r="R54" s="70"/>
      <c r="S54" s="69"/>
      <c r="T54" s="69"/>
      <c r="U54" s="66"/>
      <c r="V54" s="66">
        <f t="shared" si="34"/>
        <v>0</v>
      </c>
      <c r="W54" s="71"/>
      <c r="X54" s="64">
        <f t="shared" si="29"/>
        <v>0</v>
      </c>
      <c r="Y54" s="68"/>
      <c r="Z54" s="69"/>
      <c r="AA54" s="66"/>
      <c r="AB54" s="66"/>
      <c r="AC54" s="66">
        <f t="shared" si="37"/>
        <v>0</v>
      </c>
      <c r="AD54" s="67"/>
      <c r="AE54" s="64">
        <f t="shared" si="30"/>
        <v>0</v>
      </c>
      <c r="AF54" s="68"/>
      <c r="AG54" s="69"/>
      <c r="AH54" s="69"/>
      <c r="AI54" s="66"/>
      <c r="AJ54" s="66">
        <f t="shared" si="38"/>
        <v>0</v>
      </c>
      <c r="AK54" s="67"/>
      <c r="AL54" s="55">
        <f t="shared" si="31"/>
        <v>148.13</v>
      </c>
    </row>
    <row r="55" spans="1:38" ht="81" customHeight="1" x14ac:dyDescent="0.3">
      <c r="A55" s="35" t="s">
        <v>103</v>
      </c>
      <c r="B55" s="45" t="s">
        <v>104</v>
      </c>
      <c r="C55" s="74"/>
      <c r="D55" s="75"/>
      <c r="E55" s="76"/>
      <c r="F55" s="76"/>
      <c r="G55" s="66">
        <v>10</v>
      </c>
      <c r="H55" s="66">
        <f t="shared" si="32"/>
        <v>10</v>
      </c>
      <c r="I55" s="67">
        <v>10</v>
      </c>
      <c r="J55" s="64">
        <f t="shared" si="27"/>
        <v>0</v>
      </c>
      <c r="K55" s="68"/>
      <c r="L55" s="69"/>
      <c r="M55" s="69"/>
      <c r="N55" s="66">
        <v>10</v>
      </c>
      <c r="O55" s="66">
        <f t="shared" si="33"/>
        <v>10</v>
      </c>
      <c r="P55" s="67">
        <v>10</v>
      </c>
      <c r="Q55" s="64">
        <f t="shared" si="28"/>
        <v>0</v>
      </c>
      <c r="R55" s="70"/>
      <c r="S55" s="69"/>
      <c r="T55" s="69"/>
      <c r="U55" s="66">
        <v>10</v>
      </c>
      <c r="V55" s="66">
        <f t="shared" si="34"/>
        <v>10</v>
      </c>
      <c r="W55" s="71">
        <v>10</v>
      </c>
      <c r="X55" s="64">
        <f t="shared" si="29"/>
        <v>0</v>
      </c>
      <c r="Y55" s="68"/>
      <c r="Z55" s="69"/>
      <c r="AA55" s="69"/>
      <c r="AB55" s="66"/>
      <c r="AC55" s="66">
        <f t="shared" si="37"/>
        <v>0</v>
      </c>
      <c r="AD55" s="67"/>
      <c r="AE55" s="64">
        <f t="shared" si="30"/>
        <v>0</v>
      </c>
      <c r="AF55" s="68"/>
      <c r="AG55" s="69"/>
      <c r="AH55" s="69"/>
      <c r="AI55" s="66"/>
      <c r="AJ55" s="66">
        <f t="shared" si="38"/>
        <v>0</v>
      </c>
      <c r="AK55" s="67"/>
      <c r="AL55" s="55">
        <f t="shared" si="31"/>
        <v>30</v>
      </c>
    </row>
    <row r="56" spans="1:38" ht="50.25" customHeight="1" x14ac:dyDescent="0.3">
      <c r="A56" s="35" t="s">
        <v>105</v>
      </c>
      <c r="B56" s="46" t="s">
        <v>69</v>
      </c>
      <c r="C56" s="74"/>
      <c r="D56" s="75"/>
      <c r="E56" s="76"/>
      <c r="F56" s="76"/>
      <c r="G56" s="66"/>
      <c r="H56" s="66">
        <f t="shared" si="32"/>
        <v>0</v>
      </c>
      <c r="I56" s="67"/>
      <c r="J56" s="64">
        <f t="shared" si="27"/>
        <v>0</v>
      </c>
      <c r="K56" s="68"/>
      <c r="L56" s="69"/>
      <c r="M56" s="66">
        <v>150</v>
      </c>
      <c r="N56" s="69"/>
      <c r="O56" s="66">
        <f t="shared" si="33"/>
        <v>150</v>
      </c>
      <c r="P56" s="67">
        <v>150</v>
      </c>
      <c r="Q56" s="64">
        <f t="shared" si="28"/>
        <v>0</v>
      </c>
      <c r="R56" s="70"/>
      <c r="S56" s="69"/>
      <c r="T56" s="69"/>
      <c r="U56" s="66"/>
      <c r="V56" s="66">
        <f t="shared" si="34"/>
        <v>0</v>
      </c>
      <c r="W56" s="71"/>
      <c r="X56" s="64">
        <f t="shared" si="29"/>
        <v>0</v>
      </c>
      <c r="Y56" s="68"/>
      <c r="Z56" s="69"/>
      <c r="AA56" s="66"/>
      <c r="AB56" s="69"/>
      <c r="AC56" s="66">
        <f t="shared" si="37"/>
        <v>0</v>
      </c>
      <c r="AD56" s="67"/>
      <c r="AE56" s="64">
        <f t="shared" si="30"/>
        <v>0</v>
      </c>
      <c r="AF56" s="68"/>
      <c r="AG56" s="69"/>
      <c r="AH56" s="69"/>
      <c r="AI56" s="66"/>
      <c r="AJ56" s="66">
        <f t="shared" si="38"/>
        <v>0</v>
      </c>
      <c r="AK56" s="67"/>
      <c r="AL56" s="55">
        <f t="shared" si="31"/>
        <v>150</v>
      </c>
    </row>
    <row r="57" spans="1:38" ht="40.5" customHeight="1" x14ac:dyDescent="0.3">
      <c r="A57" s="35" t="s">
        <v>106</v>
      </c>
      <c r="B57" s="77" t="s">
        <v>71</v>
      </c>
      <c r="C57" s="74"/>
      <c r="D57" s="75"/>
      <c r="E57" s="76"/>
      <c r="F57" s="76"/>
      <c r="G57" s="66"/>
      <c r="H57" s="66">
        <f t="shared" si="32"/>
        <v>0</v>
      </c>
      <c r="I57" s="67"/>
      <c r="J57" s="64">
        <f t="shared" si="27"/>
        <v>0</v>
      </c>
      <c r="K57" s="68"/>
      <c r="L57" s="69"/>
      <c r="M57" s="69"/>
      <c r="N57" s="66">
        <v>148.30000000000001</v>
      </c>
      <c r="O57" s="66">
        <f t="shared" si="33"/>
        <v>148.30000000000001</v>
      </c>
      <c r="P57" s="67">
        <v>148.30000000000001</v>
      </c>
      <c r="Q57" s="64">
        <f t="shared" si="28"/>
        <v>0</v>
      </c>
      <c r="R57" s="70"/>
      <c r="S57" s="69"/>
      <c r="T57" s="66"/>
      <c r="U57" s="66"/>
      <c r="V57" s="66">
        <f t="shared" si="34"/>
        <v>0</v>
      </c>
      <c r="W57" s="71"/>
      <c r="X57" s="64">
        <f t="shared" si="29"/>
        <v>0</v>
      </c>
      <c r="Y57" s="68"/>
      <c r="Z57" s="69"/>
      <c r="AA57" s="69"/>
      <c r="AB57" s="66"/>
      <c r="AC57" s="66">
        <f t="shared" si="37"/>
        <v>0</v>
      </c>
      <c r="AD57" s="67"/>
      <c r="AE57" s="64">
        <f t="shared" si="30"/>
        <v>0</v>
      </c>
      <c r="AF57" s="68"/>
      <c r="AG57" s="69"/>
      <c r="AH57" s="66"/>
      <c r="AI57" s="66"/>
      <c r="AJ57" s="66">
        <f t="shared" si="38"/>
        <v>0</v>
      </c>
      <c r="AK57" s="67"/>
      <c r="AL57" s="55">
        <f t="shared" si="31"/>
        <v>148.30000000000001</v>
      </c>
    </row>
    <row r="58" spans="1:38" ht="19.5" customHeight="1" x14ac:dyDescent="0.3">
      <c r="A58" s="35" t="s">
        <v>107</v>
      </c>
      <c r="B58" s="47" t="s">
        <v>55</v>
      </c>
      <c r="C58" s="64"/>
      <c r="D58" s="65"/>
      <c r="E58" s="66">
        <v>95</v>
      </c>
      <c r="F58" s="66"/>
      <c r="G58" s="66"/>
      <c r="H58" s="66">
        <f t="shared" si="32"/>
        <v>95</v>
      </c>
      <c r="I58" s="67">
        <v>95</v>
      </c>
      <c r="J58" s="64">
        <f t="shared" si="27"/>
        <v>0</v>
      </c>
      <c r="K58" s="68"/>
      <c r="L58" s="69"/>
      <c r="M58" s="69"/>
      <c r="N58" s="69"/>
      <c r="O58" s="66">
        <f t="shared" si="33"/>
        <v>0</v>
      </c>
      <c r="P58" s="67"/>
      <c r="Q58" s="64">
        <f t="shared" si="28"/>
        <v>0</v>
      </c>
      <c r="R58" s="70"/>
      <c r="S58" s="69"/>
      <c r="T58" s="69"/>
      <c r="U58" s="66"/>
      <c r="V58" s="66">
        <f t="shared" si="34"/>
        <v>0</v>
      </c>
      <c r="W58" s="71"/>
      <c r="X58" s="64">
        <f t="shared" si="29"/>
        <v>0</v>
      </c>
      <c r="Y58" s="68"/>
      <c r="Z58" s="69"/>
      <c r="AA58" s="69"/>
      <c r="AB58" s="69"/>
      <c r="AC58" s="66">
        <f t="shared" si="37"/>
        <v>0</v>
      </c>
      <c r="AD58" s="67"/>
      <c r="AE58" s="64">
        <f t="shared" si="30"/>
        <v>0</v>
      </c>
      <c r="AF58" s="68"/>
      <c r="AG58" s="69"/>
      <c r="AH58" s="69"/>
      <c r="AI58" s="66"/>
      <c r="AJ58" s="66">
        <f t="shared" si="38"/>
        <v>0</v>
      </c>
      <c r="AK58" s="67"/>
      <c r="AL58" s="55">
        <f t="shared" si="31"/>
        <v>95</v>
      </c>
    </row>
    <row r="59" spans="1:38" ht="22.5" customHeight="1" x14ac:dyDescent="0.3">
      <c r="A59" s="35" t="s">
        <v>108</v>
      </c>
      <c r="B59" s="44" t="str">
        <f>[2]vandens!B26</f>
        <v>Raguviškių vandens gerinimo įrenginiai</v>
      </c>
      <c r="C59" s="64">
        <f>[2]vandens!C26</f>
        <v>0</v>
      </c>
      <c r="D59" s="65">
        <f>[2]vandens!D26</f>
        <v>0</v>
      </c>
      <c r="E59" s="66">
        <f>[2]vandens!E26</f>
        <v>0</v>
      </c>
      <c r="F59" s="66">
        <f>[2]vandens!F26</f>
        <v>0</v>
      </c>
      <c r="G59" s="66">
        <v>0</v>
      </c>
      <c r="H59" s="66">
        <f t="shared" si="32"/>
        <v>0</v>
      </c>
      <c r="I59" s="67"/>
      <c r="J59" s="64">
        <f t="shared" si="27"/>
        <v>0</v>
      </c>
      <c r="K59" s="65">
        <f>[2]vandens!K26</f>
        <v>0</v>
      </c>
      <c r="L59" s="66">
        <f>[2]vandens!L26</f>
        <v>0</v>
      </c>
      <c r="M59" s="66">
        <f>[2]vandens!M26</f>
        <v>0</v>
      </c>
      <c r="N59" s="66">
        <v>290</v>
      </c>
      <c r="O59" s="66">
        <f t="shared" si="33"/>
        <v>290</v>
      </c>
      <c r="P59" s="67">
        <v>290</v>
      </c>
      <c r="Q59" s="64">
        <f t="shared" si="28"/>
        <v>0</v>
      </c>
      <c r="R59" s="78">
        <f>[2]vandens!R26</f>
        <v>0</v>
      </c>
      <c r="S59" s="66">
        <f>[2]vandens!S26</f>
        <v>0</v>
      </c>
      <c r="T59" s="66">
        <f>[2]vandens!T26</f>
        <v>0</v>
      </c>
      <c r="U59" s="66">
        <f>[2]vandens!U26</f>
        <v>0</v>
      </c>
      <c r="V59" s="66">
        <f>[2]vandens!V26</f>
        <v>0</v>
      </c>
      <c r="W59" s="71">
        <f>[2]vandens!W26</f>
        <v>0</v>
      </c>
      <c r="X59" s="64">
        <f t="shared" si="29"/>
        <v>0</v>
      </c>
      <c r="Y59" s="65"/>
      <c r="Z59" s="66"/>
      <c r="AA59" s="66"/>
      <c r="AB59" s="66"/>
      <c r="AC59" s="66">
        <f t="shared" si="37"/>
        <v>0</v>
      </c>
      <c r="AD59" s="67"/>
      <c r="AE59" s="64">
        <f t="shared" si="30"/>
        <v>0</v>
      </c>
      <c r="AF59" s="65" t="e">
        <f>[2]vandens!AF26</f>
        <v>#REF!</v>
      </c>
      <c r="AG59" s="66" t="e">
        <f>[2]vandens!AG26</f>
        <v>#REF!</v>
      </c>
      <c r="AH59" s="66" t="e">
        <f>[2]vandens!AH26</f>
        <v>#REF!</v>
      </c>
      <c r="AI59" s="66" t="e">
        <f>[2]vandens!AI26</f>
        <v>#REF!</v>
      </c>
      <c r="AJ59" s="66" t="e">
        <f>[2]vandens!AJ26</f>
        <v>#REF!</v>
      </c>
      <c r="AK59" s="67" t="e">
        <f>[2]vandens!AK26</f>
        <v>#REF!</v>
      </c>
      <c r="AL59" s="55" t="e">
        <f t="shared" si="31"/>
        <v>#REF!</v>
      </c>
    </row>
    <row r="60" spans="1:38" ht="22.5" customHeight="1" x14ac:dyDescent="0.3">
      <c r="A60" s="35" t="s">
        <v>109</v>
      </c>
      <c r="B60" s="44" t="str">
        <f>[2]vandens!B27</f>
        <v>Leliūnų vandens gerinimo įrenginiai</v>
      </c>
      <c r="C60" s="64">
        <f>[2]vandens!C27</f>
        <v>0</v>
      </c>
      <c r="D60" s="65">
        <f>[2]vandens!D27</f>
        <v>0</v>
      </c>
      <c r="E60" s="66">
        <f>[2]vandens!E27</f>
        <v>0</v>
      </c>
      <c r="F60" s="66">
        <f>[2]vandens!F27</f>
        <v>0</v>
      </c>
      <c r="G60" s="66">
        <v>0</v>
      </c>
      <c r="H60" s="66">
        <f t="shared" si="32"/>
        <v>0</v>
      </c>
      <c r="I60" s="67"/>
      <c r="J60" s="64">
        <f t="shared" si="27"/>
        <v>0</v>
      </c>
      <c r="K60" s="65">
        <f>[2]vandens!K27</f>
        <v>0</v>
      </c>
      <c r="L60" s="66">
        <f>[2]vandens!L27</f>
        <v>0</v>
      </c>
      <c r="M60" s="66">
        <f>[2]vandens!M27</f>
        <v>0</v>
      </c>
      <c r="N60" s="66">
        <v>285.60000000000002</v>
      </c>
      <c r="O60" s="66">
        <f t="shared" si="33"/>
        <v>285.60000000000002</v>
      </c>
      <c r="P60" s="67">
        <v>285.60000000000002</v>
      </c>
      <c r="Q60" s="64">
        <f t="shared" si="28"/>
        <v>0</v>
      </c>
      <c r="R60" s="78">
        <f>[2]vandens!R27</f>
        <v>0</v>
      </c>
      <c r="S60" s="66">
        <f>[2]vandens!S27</f>
        <v>0</v>
      </c>
      <c r="T60" s="66">
        <f>[2]vandens!T27</f>
        <v>0</v>
      </c>
      <c r="U60" s="66">
        <f>[2]vandens!U27</f>
        <v>0</v>
      </c>
      <c r="V60" s="66">
        <f>[2]vandens!V27</f>
        <v>0</v>
      </c>
      <c r="W60" s="71">
        <f>[2]vandens!W27</f>
        <v>0</v>
      </c>
      <c r="X60" s="64">
        <f t="shared" si="29"/>
        <v>0</v>
      </c>
      <c r="Y60" s="65"/>
      <c r="Z60" s="66"/>
      <c r="AA60" s="66"/>
      <c r="AB60" s="66"/>
      <c r="AC60" s="66">
        <f t="shared" si="37"/>
        <v>0</v>
      </c>
      <c r="AD60" s="67"/>
      <c r="AE60" s="64">
        <f t="shared" si="30"/>
        <v>0</v>
      </c>
      <c r="AF60" s="65" t="e">
        <f>[2]vandens!AF27</f>
        <v>#REF!</v>
      </c>
      <c r="AG60" s="66" t="e">
        <f>[2]vandens!AG27</f>
        <v>#REF!</v>
      </c>
      <c r="AH60" s="66" t="e">
        <f>[2]vandens!AH27</f>
        <v>#REF!</v>
      </c>
      <c r="AI60" s="66" t="e">
        <f>[2]vandens!AI27</f>
        <v>#REF!</v>
      </c>
      <c r="AJ60" s="66" t="e">
        <f>[2]vandens!AJ27</f>
        <v>#REF!</v>
      </c>
      <c r="AK60" s="67" t="e">
        <f>[2]vandens!AK27</f>
        <v>#REF!</v>
      </c>
      <c r="AL60" s="55" t="e">
        <f t="shared" si="31"/>
        <v>#REF!</v>
      </c>
    </row>
    <row r="61" spans="1:38" ht="22.5" customHeight="1" x14ac:dyDescent="0.3">
      <c r="A61" s="35" t="s">
        <v>110</v>
      </c>
      <c r="B61" s="44" t="str">
        <f>[2]vandens!B28</f>
        <v>Juodupėnų vandens gerinimo įrenginiai</v>
      </c>
      <c r="C61" s="64">
        <f>[2]vandens!C28</f>
        <v>0</v>
      </c>
      <c r="D61" s="65">
        <f>[2]vandens!D28</f>
        <v>0</v>
      </c>
      <c r="E61" s="66">
        <f>[2]vandens!E28</f>
        <v>0</v>
      </c>
      <c r="F61" s="66">
        <f>[2]vandens!F28</f>
        <v>0</v>
      </c>
      <c r="G61" s="66">
        <f>[2]vandens!G28</f>
        <v>0</v>
      </c>
      <c r="H61" s="66">
        <f t="shared" si="32"/>
        <v>0</v>
      </c>
      <c r="I61" s="67"/>
      <c r="J61" s="64">
        <f t="shared" si="27"/>
        <v>0</v>
      </c>
      <c r="K61" s="65">
        <f>[2]vandens!K28</f>
        <v>0</v>
      </c>
      <c r="L61" s="66">
        <f>[2]vandens!L28</f>
        <v>0</v>
      </c>
      <c r="M61" s="66">
        <v>0</v>
      </c>
      <c r="N61" s="66">
        <f>[2]vandens!N28</f>
        <v>0</v>
      </c>
      <c r="O61" s="66">
        <f t="shared" si="33"/>
        <v>0</v>
      </c>
      <c r="P61" s="67"/>
      <c r="Q61" s="64">
        <f t="shared" si="28"/>
        <v>0</v>
      </c>
      <c r="R61" s="78">
        <f>[2]vandens!R28</f>
        <v>0</v>
      </c>
      <c r="S61" s="66">
        <f>[2]vandens!S28</f>
        <v>0</v>
      </c>
      <c r="T61" s="66">
        <v>290</v>
      </c>
      <c r="U61" s="66">
        <f>[2]vandens!U28</f>
        <v>0</v>
      </c>
      <c r="V61" s="66">
        <f>SUM(R61:U61)</f>
        <v>290</v>
      </c>
      <c r="W61" s="71">
        <v>290</v>
      </c>
      <c r="X61" s="64">
        <f t="shared" si="29"/>
        <v>0</v>
      </c>
      <c r="Y61" s="65"/>
      <c r="Z61" s="66"/>
      <c r="AA61" s="66"/>
      <c r="AB61" s="66"/>
      <c r="AC61" s="66">
        <f t="shared" si="37"/>
        <v>0</v>
      </c>
      <c r="AD61" s="67"/>
      <c r="AE61" s="64">
        <f t="shared" si="30"/>
        <v>0</v>
      </c>
      <c r="AF61" s="65" t="e">
        <f>[2]vandens!AF28</f>
        <v>#REF!</v>
      </c>
      <c r="AG61" s="66" t="e">
        <f>[2]vandens!AG28</f>
        <v>#REF!</v>
      </c>
      <c r="AH61" s="66" t="e">
        <f>[2]vandens!AH28</f>
        <v>#REF!</v>
      </c>
      <c r="AI61" s="66" t="e">
        <f>[2]vandens!AI28</f>
        <v>#REF!</v>
      </c>
      <c r="AJ61" s="66" t="e">
        <f>[2]vandens!AJ28</f>
        <v>#REF!</v>
      </c>
      <c r="AK61" s="67" t="e">
        <f>[2]vandens!AK28</f>
        <v>#REF!</v>
      </c>
      <c r="AL61" s="55" t="e">
        <f t="shared" si="31"/>
        <v>#REF!</v>
      </c>
    </row>
    <row r="62" spans="1:38" ht="22.5" customHeight="1" x14ac:dyDescent="0.3">
      <c r="A62" s="35" t="s">
        <v>111</v>
      </c>
      <c r="B62" s="44" t="str">
        <f>[2]vandens!B29</f>
        <v>Laukžemės vandens gerinimo įrenginiai</v>
      </c>
      <c r="C62" s="64">
        <f>[2]vandens!C29</f>
        <v>0</v>
      </c>
      <c r="D62" s="65">
        <f>[2]vandens!D29</f>
        <v>0</v>
      </c>
      <c r="E62" s="66">
        <f>[2]vandens!E29</f>
        <v>0</v>
      </c>
      <c r="F62" s="66">
        <f>[2]vandens!F29</f>
        <v>0</v>
      </c>
      <c r="G62" s="66">
        <f>[2]vandens!G29</f>
        <v>0</v>
      </c>
      <c r="H62" s="66">
        <f t="shared" si="32"/>
        <v>0</v>
      </c>
      <c r="I62" s="67"/>
      <c r="J62" s="64">
        <f t="shared" si="27"/>
        <v>0</v>
      </c>
      <c r="K62" s="65">
        <f>[2]vandens!K29</f>
        <v>0</v>
      </c>
      <c r="L62" s="66">
        <f>[2]vandens!L29</f>
        <v>0</v>
      </c>
      <c r="M62" s="66">
        <f>[2]vandens!M29</f>
        <v>0</v>
      </c>
      <c r="N62" s="66">
        <f>[2]vandens!N29</f>
        <v>0</v>
      </c>
      <c r="O62" s="66">
        <f t="shared" si="33"/>
        <v>0</v>
      </c>
      <c r="P62" s="67"/>
      <c r="Q62" s="64">
        <f t="shared" si="28"/>
        <v>0</v>
      </c>
      <c r="R62" s="78">
        <f>[2]vandens!R29</f>
        <v>0</v>
      </c>
      <c r="S62" s="66">
        <f>[2]vandens!S29</f>
        <v>0</v>
      </c>
      <c r="T62" s="66">
        <f>[2]vandens!T29</f>
        <v>295.89999999999998</v>
      </c>
      <c r="U62" s="66">
        <f>[2]vandens!U29</f>
        <v>0</v>
      </c>
      <c r="V62" s="66">
        <f>[2]vandens!V29</f>
        <v>295.89999999999998</v>
      </c>
      <c r="W62" s="71">
        <f>[2]vandens!W29</f>
        <v>295.89999999999998</v>
      </c>
      <c r="X62" s="64">
        <f t="shared" si="29"/>
        <v>0</v>
      </c>
      <c r="Y62" s="65" t="e">
        <f>[2]vandens!Y29</f>
        <v>#REF!</v>
      </c>
      <c r="Z62" s="66" t="e">
        <f>[2]vandens!Z29</f>
        <v>#REF!</v>
      </c>
      <c r="AA62" s="66" t="e">
        <f>[2]vandens!AA29</f>
        <v>#REF!</v>
      </c>
      <c r="AB62" s="66" t="e">
        <f>[2]vandens!AB29</f>
        <v>#REF!</v>
      </c>
      <c r="AC62" s="66" t="e">
        <f t="shared" si="37"/>
        <v>#REF!</v>
      </c>
      <c r="AD62" s="67"/>
      <c r="AE62" s="64" t="e">
        <f t="shared" si="30"/>
        <v>#REF!</v>
      </c>
      <c r="AF62" s="65" t="e">
        <f>[2]vandens!AF29</f>
        <v>#REF!</v>
      </c>
      <c r="AG62" s="66" t="e">
        <f>[2]vandens!AG29</f>
        <v>#REF!</v>
      </c>
      <c r="AH62" s="66" t="e">
        <f>[2]vandens!AH29</f>
        <v>#REF!</v>
      </c>
      <c r="AI62" s="66" t="e">
        <f>[2]vandens!AI29</f>
        <v>#REF!</v>
      </c>
      <c r="AJ62" s="66" t="e">
        <f>[2]vandens!AJ29</f>
        <v>#REF!</v>
      </c>
      <c r="AK62" s="67" t="e">
        <f>[2]vandens!AK29</f>
        <v>#REF!</v>
      </c>
      <c r="AL62" s="55" t="e">
        <f t="shared" si="31"/>
        <v>#REF!</v>
      </c>
    </row>
    <row r="63" spans="1:38" ht="22.5" customHeight="1" x14ac:dyDescent="0.3">
      <c r="A63" s="35" t="s">
        <v>112</v>
      </c>
      <c r="B63" s="44" t="s">
        <v>40</v>
      </c>
      <c r="C63" s="64">
        <v>79.28</v>
      </c>
      <c r="D63" s="65"/>
      <c r="E63" s="65">
        <v>37.799999999999997</v>
      </c>
      <c r="F63" s="65"/>
      <c r="G63" s="65"/>
      <c r="H63" s="66">
        <f>SUM(D63:G63)</f>
        <v>37.799999999999997</v>
      </c>
      <c r="I63" s="67">
        <v>117.08</v>
      </c>
      <c r="J63" s="64">
        <f>C63+H63-I63</f>
        <v>0</v>
      </c>
      <c r="K63" s="65"/>
      <c r="L63" s="65"/>
      <c r="M63" s="65"/>
      <c r="N63" s="65"/>
      <c r="O63" s="66">
        <f t="shared" ref="O63:O64" si="39">SUM(K63:N63)</f>
        <v>0</v>
      </c>
      <c r="P63" s="67"/>
      <c r="Q63" s="64">
        <f t="shared" si="28"/>
        <v>0</v>
      </c>
      <c r="R63" s="78"/>
      <c r="S63" s="65"/>
      <c r="T63" s="65"/>
      <c r="U63" s="65"/>
      <c r="V63" s="66">
        <f t="shared" ref="V63:V68" si="40">SUM(R63:U63)</f>
        <v>0</v>
      </c>
      <c r="W63" s="71"/>
      <c r="X63" s="64">
        <f t="shared" si="29"/>
        <v>0</v>
      </c>
      <c r="Y63" s="65"/>
      <c r="Z63" s="65"/>
      <c r="AA63" s="65"/>
      <c r="AB63" s="65"/>
      <c r="AC63" s="66">
        <f t="shared" si="37"/>
        <v>0</v>
      </c>
      <c r="AD63" s="67"/>
      <c r="AE63" s="64">
        <f t="shared" si="30"/>
        <v>0</v>
      </c>
      <c r="AF63" s="65"/>
      <c r="AG63" s="65"/>
      <c r="AH63" s="65"/>
      <c r="AI63" s="65"/>
      <c r="AJ63" s="66">
        <f t="shared" ref="AJ63:AJ69" si="41">SUM(AF63:AI63)</f>
        <v>0</v>
      </c>
      <c r="AK63" s="67"/>
      <c r="AL63" s="55">
        <f>H63+O63+V63+AC63+AJ63</f>
        <v>37.799999999999997</v>
      </c>
    </row>
    <row r="64" spans="1:38" ht="32.25" customHeight="1" x14ac:dyDescent="0.3">
      <c r="A64" s="35" t="s">
        <v>113</v>
      </c>
      <c r="B64" s="45" t="s">
        <v>114</v>
      </c>
      <c r="C64" s="64"/>
      <c r="D64" s="65"/>
      <c r="E64" s="65"/>
      <c r="F64" s="65">
        <v>13.5</v>
      </c>
      <c r="G64" s="65"/>
      <c r="H64" s="66">
        <f>SUM(D64:G64)</f>
        <v>13.5</v>
      </c>
      <c r="I64" s="67">
        <v>13.5</v>
      </c>
      <c r="J64" s="64">
        <f>C64+H64-I64</f>
        <v>0</v>
      </c>
      <c r="K64" s="65"/>
      <c r="L64" s="65"/>
      <c r="M64" s="65"/>
      <c r="N64" s="65"/>
      <c r="O64" s="66">
        <f t="shared" si="39"/>
        <v>0</v>
      </c>
      <c r="P64" s="67"/>
      <c r="Q64" s="64">
        <f t="shared" si="28"/>
        <v>0</v>
      </c>
      <c r="R64" s="78"/>
      <c r="S64" s="65"/>
      <c r="T64" s="65"/>
      <c r="U64" s="65"/>
      <c r="V64" s="66">
        <f t="shared" si="40"/>
        <v>0</v>
      </c>
      <c r="W64" s="71"/>
      <c r="X64" s="64">
        <f t="shared" si="29"/>
        <v>0</v>
      </c>
      <c r="Y64" s="65"/>
      <c r="Z64" s="65"/>
      <c r="AA64" s="65"/>
      <c r="AB64" s="65"/>
      <c r="AC64" s="66">
        <f t="shared" si="37"/>
        <v>0</v>
      </c>
      <c r="AD64" s="67"/>
      <c r="AE64" s="64">
        <f t="shared" si="30"/>
        <v>0</v>
      </c>
      <c r="AF64" s="65"/>
      <c r="AG64" s="65"/>
      <c r="AH64" s="65"/>
      <c r="AI64" s="65"/>
      <c r="AJ64" s="66">
        <f t="shared" si="41"/>
        <v>0</v>
      </c>
      <c r="AK64" s="67"/>
      <c r="AL64" s="55">
        <f>H64+O64+V64+AC64+AJ64</f>
        <v>13.5</v>
      </c>
    </row>
    <row r="65" spans="1:39" ht="32.25" customHeight="1" x14ac:dyDescent="0.3">
      <c r="A65" s="35" t="s">
        <v>115</v>
      </c>
      <c r="B65" s="45" t="s">
        <v>116</v>
      </c>
      <c r="C65" s="64"/>
      <c r="D65" s="65"/>
      <c r="E65" s="65"/>
      <c r="F65" s="65"/>
      <c r="G65" s="65"/>
      <c r="H65" s="66">
        <f>SUM(D65:G65)</f>
        <v>0</v>
      </c>
      <c r="I65" s="67"/>
      <c r="J65" s="64">
        <f>C65+H65-I65</f>
        <v>0</v>
      </c>
      <c r="K65" s="65"/>
      <c r="L65" s="65"/>
      <c r="M65" s="65"/>
      <c r="N65" s="65"/>
      <c r="O65" s="66">
        <f t="shared" ref="O65" si="42">SUM(K65:N65)</f>
        <v>0</v>
      </c>
      <c r="P65" s="67"/>
      <c r="Q65" s="64">
        <f t="shared" si="28"/>
        <v>0</v>
      </c>
      <c r="R65" s="78"/>
      <c r="S65" s="65"/>
      <c r="T65" s="65"/>
      <c r="U65" s="65"/>
      <c r="V65" s="66">
        <f t="shared" si="40"/>
        <v>0</v>
      </c>
      <c r="W65" s="71"/>
      <c r="X65" s="64">
        <f t="shared" si="29"/>
        <v>0</v>
      </c>
      <c r="Y65" s="65"/>
      <c r="Z65" s="65"/>
      <c r="AA65" s="65"/>
      <c r="AB65" s="65"/>
      <c r="AC65" s="66">
        <f t="shared" si="37"/>
        <v>0</v>
      </c>
      <c r="AD65" s="67"/>
      <c r="AE65" s="64">
        <f t="shared" si="30"/>
        <v>0</v>
      </c>
      <c r="AF65" s="65"/>
      <c r="AG65" s="65"/>
      <c r="AH65" s="65">
        <v>50</v>
      </c>
      <c r="AI65" s="65"/>
      <c r="AJ65" s="66">
        <f t="shared" si="41"/>
        <v>50</v>
      </c>
      <c r="AK65" s="67">
        <v>50</v>
      </c>
      <c r="AL65" s="55">
        <f>H65+O65+V65+AC65+AJ65</f>
        <v>50</v>
      </c>
    </row>
    <row r="66" spans="1:39" ht="23.25" customHeight="1" x14ac:dyDescent="0.3">
      <c r="A66" s="35" t="s">
        <v>117</v>
      </c>
      <c r="B66" s="45" t="s">
        <v>118</v>
      </c>
      <c r="C66" s="64"/>
      <c r="D66" s="65"/>
      <c r="E66" s="65"/>
      <c r="F66" s="65"/>
      <c r="G66" s="65"/>
      <c r="H66" s="66">
        <f t="shared" ref="H66:H68" si="43">SUM(D66:G66)</f>
        <v>0</v>
      </c>
      <c r="I66" s="67"/>
      <c r="J66" s="64">
        <f t="shared" ref="J66:J69" si="44">C66+H66-I66</f>
        <v>0</v>
      </c>
      <c r="K66" s="65"/>
      <c r="L66" s="65"/>
      <c r="M66" s="65"/>
      <c r="N66" s="65"/>
      <c r="O66" s="66">
        <f t="shared" ref="O66:O68" si="45">SUM(K66:N66)</f>
        <v>0</v>
      </c>
      <c r="P66" s="67"/>
      <c r="Q66" s="64">
        <f t="shared" si="28"/>
        <v>0</v>
      </c>
      <c r="R66" s="78"/>
      <c r="S66" s="65"/>
      <c r="T66" s="65"/>
      <c r="U66" s="65"/>
      <c r="V66" s="66">
        <f t="shared" si="40"/>
        <v>0</v>
      </c>
      <c r="W66" s="71"/>
      <c r="X66" s="64">
        <f t="shared" si="29"/>
        <v>0</v>
      </c>
      <c r="Y66" s="65"/>
      <c r="Z66" s="65"/>
      <c r="AA66" s="65"/>
      <c r="AB66" s="65">
        <v>53.76</v>
      </c>
      <c r="AC66" s="66">
        <f t="shared" si="37"/>
        <v>53.76</v>
      </c>
      <c r="AD66" s="67">
        <v>53.76</v>
      </c>
      <c r="AE66" s="64">
        <f t="shared" si="30"/>
        <v>0</v>
      </c>
      <c r="AF66" s="65"/>
      <c r="AG66" s="65"/>
      <c r="AH66" s="65"/>
      <c r="AI66" s="65"/>
      <c r="AJ66" s="66">
        <f t="shared" si="41"/>
        <v>0</v>
      </c>
      <c r="AK66" s="67"/>
      <c r="AL66" s="55">
        <f t="shared" ref="AL66:AL69" si="46">H66+O66+V66+AC66+AJ66</f>
        <v>53.76</v>
      </c>
    </row>
    <row r="67" spans="1:39" ht="23.25" customHeight="1" x14ac:dyDescent="0.3">
      <c r="A67" s="35" t="s">
        <v>119</v>
      </c>
      <c r="B67" s="45" t="s">
        <v>120</v>
      </c>
      <c r="C67" s="64"/>
      <c r="D67" s="65"/>
      <c r="E67" s="65"/>
      <c r="F67" s="65"/>
      <c r="G67" s="65"/>
      <c r="H67" s="66">
        <f t="shared" si="43"/>
        <v>0</v>
      </c>
      <c r="I67" s="67"/>
      <c r="J67" s="64">
        <f t="shared" si="44"/>
        <v>0</v>
      </c>
      <c r="K67" s="65"/>
      <c r="L67" s="65"/>
      <c r="M67" s="65"/>
      <c r="N67" s="65"/>
      <c r="O67" s="66">
        <f t="shared" si="45"/>
        <v>0</v>
      </c>
      <c r="P67" s="67"/>
      <c r="Q67" s="64">
        <f t="shared" si="28"/>
        <v>0</v>
      </c>
      <c r="R67" s="78"/>
      <c r="S67" s="65"/>
      <c r="T67" s="65"/>
      <c r="U67" s="65"/>
      <c r="V67" s="66">
        <f t="shared" si="40"/>
        <v>0</v>
      </c>
      <c r="W67" s="71"/>
      <c r="X67" s="64">
        <f t="shared" si="29"/>
        <v>0</v>
      </c>
      <c r="Y67" s="65"/>
      <c r="Z67" s="65"/>
      <c r="AA67" s="65"/>
      <c r="AB67" s="65">
        <v>51.2</v>
      </c>
      <c r="AC67" s="66">
        <f t="shared" si="37"/>
        <v>51.2</v>
      </c>
      <c r="AD67" s="67">
        <v>51.2</v>
      </c>
      <c r="AE67" s="64">
        <f t="shared" si="30"/>
        <v>0</v>
      </c>
      <c r="AF67" s="65"/>
      <c r="AG67" s="65"/>
      <c r="AH67" s="65"/>
      <c r="AI67" s="65"/>
      <c r="AJ67" s="66"/>
      <c r="AK67" s="67"/>
      <c r="AL67" s="55">
        <f t="shared" si="46"/>
        <v>51.2</v>
      </c>
    </row>
    <row r="68" spans="1:39" ht="23.25" customHeight="1" x14ac:dyDescent="0.3">
      <c r="A68" s="35" t="s">
        <v>121</v>
      </c>
      <c r="B68" s="45" t="s">
        <v>122</v>
      </c>
      <c r="C68" s="64"/>
      <c r="D68" s="65"/>
      <c r="E68" s="65"/>
      <c r="F68" s="65"/>
      <c r="G68" s="65"/>
      <c r="H68" s="66">
        <f t="shared" si="43"/>
        <v>0</v>
      </c>
      <c r="I68" s="67"/>
      <c r="J68" s="64">
        <f t="shared" si="44"/>
        <v>0</v>
      </c>
      <c r="K68" s="65"/>
      <c r="L68" s="65"/>
      <c r="M68" s="65"/>
      <c r="N68" s="65"/>
      <c r="O68" s="66">
        <f t="shared" si="45"/>
        <v>0</v>
      </c>
      <c r="P68" s="67"/>
      <c r="Q68" s="64">
        <f t="shared" si="28"/>
        <v>0</v>
      </c>
      <c r="R68" s="78"/>
      <c r="S68" s="65"/>
      <c r="T68" s="65"/>
      <c r="U68" s="65"/>
      <c r="V68" s="66">
        <f t="shared" si="40"/>
        <v>0</v>
      </c>
      <c r="W68" s="71"/>
      <c r="X68" s="64">
        <f t="shared" si="29"/>
        <v>0</v>
      </c>
      <c r="Y68" s="65"/>
      <c r="Z68" s="65"/>
      <c r="AA68" s="65"/>
      <c r="AB68" s="65"/>
      <c r="AC68" s="66">
        <f t="shared" si="37"/>
        <v>0</v>
      </c>
      <c r="AD68" s="67"/>
      <c r="AE68" s="64">
        <f t="shared" si="30"/>
        <v>0</v>
      </c>
      <c r="AF68" s="65"/>
      <c r="AG68" s="65"/>
      <c r="AH68" s="65"/>
      <c r="AI68" s="65">
        <v>11.52</v>
      </c>
      <c r="AJ68" s="66">
        <f t="shared" si="41"/>
        <v>11.52</v>
      </c>
      <c r="AK68" s="67">
        <v>11.52</v>
      </c>
      <c r="AL68" s="55">
        <f t="shared" si="46"/>
        <v>11.52</v>
      </c>
    </row>
    <row r="69" spans="1:39" ht="23.25" customHeight="1" x14ac:dyDescent="0.3">
      <c r="A69" s="35" t="s">
        <v>123</v>
      </c>
      <c r="B69" s="45" t="s">
        <v>124</v>
      </c>
      <c r="C69" s="64"/>
      <c r="D69" s="65"/>
      <c r="E69" s="65"/>
      <c r="F69" s="65"/>
      <c r="G69" s="65"/>
      <c r="H69" s="66"/>
      <c r="I69" s="67"/>
      <c r="J69" s="64">
        <f t="shared" si="44"/>
        <v>0</v>
      </c>
      <c r="K69" s="65"/>
      <c r="L69" s="65"/>
      <c r="M69" s="65"/>
      <c r="N69" s="65"/>
      <c r="O69" s="66"/>
      <c r="P69" s="67"/>
      <c r="Q69" s="64">
        <f t="shared" si="28"/>
        <v>0</v>
      </c>
      <c r="R69" s="162"/>
      <c r="S69" s="160"/>
      <c r="T69" s="160"/>
      <c r="U69" s="160"/>
      <c r="V69" s="161"/>
      <c r="W69" s="163"/>
      <c r="X69" s="64">
        <f t="shared" si="29"/>
        <v>0</v>
      </c>
      <c r="Y69" s="65"/>
      <c r="Z69" s="65"/>
      <c r="AA69" s="65"/>
      <c r="AB69" s="65"/>
      <c r="AC69" s="66"/>
      <c r="AD69" s="67"/>
      <c r="AE69" s="64">
        <f t="shared" si="30"/>
        <v>0</v>
      </c>
      <c r="AF69" s="65"/>
      <c r="AG69" s="65"/>
      <c r="AH69" s="65"/>
      <c r="AI69" s="65">
        <v>205</v>
      </c>
      <c r="AJ69" s="66">
        <f t="shared" si="41"/>
        <v>205</v>
      </c>
      <c r="AK69" s="67">
        <v>205</v>
      </c>
      <c r="AL69" s="55">
        <f t="shared" si="46"/>
        <v>205</v>
      </c>
    </row>
    <row r="70" spans="1:39" x14ac:dyDescent="0.3">
      <c r="A70" s="79" t="s">
        <v>125</v>
      </c>
      <c r="B70" s="80" t="s">
        <v>126</v>
      </c>
      <c r="C70" s="159"/>
      <c r="D70" s="160" t="s">
        <v>186</v>
      </c>
      <c r="E70" s="160" t="s">
        <v>189</v>
      </c>
      <c r="F70" s="160" t="s">
        <v>285</v>
      </c>
      <c r="G70" s="160" t="s">
        <v>188</v>
      </c>
      <c r="H70" s="161" t="s">
        <v>286</v>
      </c>
      <c r="I70" s="161" t="s">
        <v>286</v>
      </c>
      <c r="J70" s="159">
        <f t="shared" ref="J70:AE70" si="47">SUM(J71:J92)</f>
        <v>0</v>
      </c>
      <c r="K70" s="160" t="s">
        <v>191</v>
      </c>
      <c r="L70" s="160" t="s">
        <v>192</v>
      </c>
      <c r="M70" s="160" t="s">
        <v>193</v>
      </c>
      <c r="N70" s="160" t="s">
        <v>194</v>
      </c>
      <c r="O70" s="161" t="s">
        <v>195</v>
      </c>
      <c r="P70" s="161" t="s">
        <v>195</v>
      </c>
      <c r="Q70" s="159">
        <f t="shared" si="47"/>
        <v>0</v>
      </c>
      <c r="R70" s="162" t="s">
        <v>196</v>
      </c>
      <c r="S70" s="160" t="s">
        <v>197</v>
      </c>
      <c r="T70" s="160" t="s">
        <v>198</v>
      </c>
      <c r="U70" s="160" t="s">
        <v>199</v>
      </c>
      <c r="V70" s="161" t="s">
        <v>200</v>
      </c>
      <c r="W70" s="161" t="s">
        <v>200</v>
      </c>
      <c r="X70" s="159">
        <f t="shared" si="47"/>
        <v>0</v>
      </c>
      <c r="Y70" s="160" t="s">
        <v>201</v>
      </c>
      <c r="Z70" s="160" t="s">
        <v>202</v>
      </c>
      <c r="AA70" s="160" t="s">
        <v>203</v>
      </c>
      <c r="AB70" s="160" t="s">
        <v>204</v>
      </c>
      <c r="AC70" s="161" t="s">
        <v>205</v>
      </c>
      <c r="AD70" s="161" t="s">
        <v>205</v>
      </c>
      <c r="AE70" s="159" t="e">
        <f t="shared" si="47"/>
        <v>#REF!</v>
      </c>
      <c r="AF70" s="160" t="s">
        <v>207</v>
      </c>
      <c r="AG70" s="160" t="s">
        <v>206</v>
      </c>
      <c r="AH70" s="160" t="s">
        <v>208</v>
      </c>
      <c r="AI70" s="160" t="s">
        <v>209</v>
      </c>
      <c r="AJ70" s="161" t="s">
        <v>210</v>
      </c>
      <c r="AK70" s="161" t="s">
        <v>210</v>
      </c>
      <c r="AL70" s="159" t="s">
        <v>294</v>
      </c>
      <c r="AM70">
        <v>985.93000000000006</v>
      </c>
    </row>
    <row r="71" spans="1:39" x14ac:dyDescent="0.3">
      <c r="A71" s="83" t="s">
        <v>127</v>
      </c>
      <c r="B71" s="84" t="s">
        <v>128</v>
      </c>
      <c r="C71" s="81"/>
      <c r="D71" s="65">
        <f>[2]nuotekos!D39</f>
        <v>2</v>
      </c>
      <c r="E71" s="65">
        <v>5</v>
      </c>
      <c r="F71" s="65">
        <v>5</v>
      </c>
      <c r="G71" s="65">
        <f>[2]nuotekos!G39</f>
        <v>2</v>
      </c>
      <c r="H71" s="66">
        <f t="shared" ref="H71:H89" si="48">SUM(D71:G71)</f>
        <v>14</v>
      </c>
      <c r="I71" s="67">
        <v>14</v>
      </c>
      <c r="J71" s="64">
        <f t="shared" ref="J71:J92" si="49">C71+H71-I71</f>
        <v>0</v>
      </c>
      <c r="K71" s="65">
        <v>19.559999999999999</v>
      </c>
      <c r="L71" s="65">
        <v>5</v>
      </c>
      <c r="M71" s="65">
        <v>5</v>
      </c>
      <c r="N71" s="65">
        <f>[2]nuotekos!N39</f>
        <v>2</v>
      </c>
      <c r="O71" s="66">
        <f t="shared" ref="O71:O92" si="50">SUM(K71:N71)</f>
        <v>31.56</v>
      </c>
      <c r="P71" s="67">
        <v>31.56</v>
      </c>
      <c r="Q71" s="64">
        <f t="shared" si="28"/>
        <v>0</v>
      </c>
      <c r="R71" s="85">
        <f>[2]nuotekos!R39</f>
        <v>2</v>
      </c>
      <c r="S71" s="86">
        <v>4</v>
      </c>
      <c r="T71" s="86">
        <v>4</v>
      </c>
      <c r="U71" s="86">
        <f>[2]nuotekos!U39</f>
        <v>2</v>
      </c>
      <c r="V71" s="66">
        <f>SUM(R71:U71)</f>
        <v>12</v>
      </c>
      <c r="W71" s="66">
        <v>12</v>
      </c>
      <c r="X71" s="64">
        <f t="shared" si="29"/>
        <v>0</v>
      </c>
      <c r="Y71" s="65">
        <v>2.5</v>
      </c>
      <c r="Z71" s="65">
        <v>3</v>
      </c>
      <c r="AA71" s="65">
        <v>5</v>
      </c>
      <c r="AB71" s="65">
        <v>2.5</v>
      </c>
      <c r="AC71" s="66">
        <f t="shared" ref="AC71:AC92" si="51">SUM(Y71:AB71)</f>
        <v>13</v>
      </c>
      <c r="AD71" s="67">
        <v>13</v>
      </c>
      <c r="AE71" s="64">
        <f t="shared" si="30"/>
        <v>0</v>
      </c>
      <c r="AF71" s="86">
        <v>2.5</v>
      </c>
      <c r="AG71" s="86">
        <v>3</v>
      </c>
      <c r="AH71" s="86">
        <v>5</v>
      </c>
      <c r="AI71" s="86">
        <v>2.5</v>
      </c>
      <c r="AJ71" s="66">
        <f>SUM(AF71:AI71)</f>
        <v>13</v>
      </c>
      <c r="AK71" s="67">
        <v>13</v>
      </c>
      <c r="AL71" s="74">
        <f t="shared" si="31"/>
        <v>83.56</v>
      </c>
    </row>
    <row r="72" spans="1:39" x14ac:dyDescent="0.3">
      <c r="A72" s="83" t="s">
        <v>129</v>
      </c>
      <c r="B72" s="84" t="s">
        <v>130</v>
      </c>
      <c r="C72" s="81"/>
      <c r="D72" s="65">
        <f>[2]nuotekos!D40</f>
        <v>0</v>
      </c>
      <c r="E72" s="65">
        <f>[2]nuotekos!E40</f>
        <v>2.5</v>
      </c>
      <c r="F72" s="65">
        <f>[2]nuotekos!F40</f>
        <v>0</v>
      </c>
      <c r="G72" s="65">
        <f>[2]nuotekos!G40</f>
        <v>0</v>
      </c>
      <c r="H72" s="66">
        <f t="shared" si="48"/>
        <v>2.5</v>
      </c>
      <c r="I72" s="67">
        <v>2.5</v>
      </c>
      <c r="J72" s="64">
        <f t="shared" si="49"/>
        <v>0</v>
      </c>
      <c r="K72" s="65">
        <f>[2]nuotekos!K40</f>
        <v>0</v>
      </c>
      <c r="L72" s="65">
        <f>[2]nuotekos!L40</f>
        <v>1</v>
      </c>
      <c r="M72" s="65">
        <f>[2]nuotekos!M40</f>
        <v>0</v>
      </c>
      <c r="N72" s="65">
        <f>[2]nuotekos!N40</f>
        <v>0</v>
      </c>
      <c r="O72" s="66">
        <f t="shared" si="50"/>
        <v>1</v>
      </c>
      <c r="P72" s="67">
        <v>1</v>
      </c>
      <c r="Q72" s="64">
        <f t="shared" si="28"/>
        <v>0</v>
      </c>
      <c r="R72" s="85">
        <f>[2]nuotekos!R40</f>
        <v>0</v>
      </c>
      <c r="S72" s="86">
        <f>[2]nuotekos!S40</f>
        <v>2.5</v>
      </c>
      <c r="T72" s="86">
        <f>[2]nuotekos!T40</f>
        <v>0</v>
      </c>
      <c r="U72" s="86">
        <f>[2]nuotekos!U40</f>
        <v>0</v>
      </c>
      <c r="V72" s="66">
        <f t="shared" ref="V72:V92" si="52">SUM(R72:U72)</f>
        <v>2.5</v>
      </c>
      <c r="W72" s="66">
        <v>2.5</v>
      </c>
      <c r="X72" s="64">
        <f t="shared" si="29"/>
        <v>0</v>
      </c>
      <c r="Y72" s="65"/>
      <c r="Z72" s="65">
        <v>1</v>
      </c>
      <c r="AA72" s="65"/>
      <c r="AB72" s="65">
        <v>1</v>
      </c>
      <c r="AC72" s="66">
        <f t="shared" si="51"/>
        <v>2</v>
      </c>
      <c r="AD72" s="67">
        <v>2</v>
      </c>
      <c r="AE72" s="64">
        <f t="shared" si="30"/>
        <v>0</v>
      </c>
      <c r="AF72" s="86"/>
      <c r="AG72" s="86">
        <v>1</v>
      </c>
      <c r="AH72" s="86"/>
      <c r="AI72" s="86">
        <v>1</v>
      </c>
      <c r="AJ72" s="66">
        <f t="shared" ref="AJ72:AJ92" si="53">SUM(AF72:AI72)</f>
        <v>2</v>
      </c>
      <c r="AK72" s="67">
        <v>2</v>
      </c>
      <c r="AL72" s="74">
        <f t="shared" si="31"/>
        <v>10</v>
      </c>
    </row>
    <row r="73" spans="1:39" x14ac:dyDescent="0.3">
      <c r="A73" s="83" t="s">
        <v>131</v>
      </c>
      <c r="B73" s="84" t="s">
        <v>132</v>
      </c>
      <c r="C73" s="81"/>
      <c r="D73" s="65">
        <f>[2]nuotekos!D42</f>
        <v>0</v>
      </c>
      <c r="E73" s="65">
        <f>[2]nuotekos!E42</f>
        <v>0</v>
      </c>
      <c r="F73" s="65">
        <v>6</v>
      </c>
      <c r="G73" s="65">
        <f>[2]nuotekos!G42</f>
        <v>0</v>
      </c>
      <c r="H73" s="66">
        <f t="shared" si="48"/>
        <v>6</v>
      </c>
      <c r="I73" s="67">
        <v>6</v>
      </c>
      <c r="J73" s="64">
        <f t="shared" si="49"/>
        <v>0</v>
      </c>
      <c r="K73" s="65">
        <f>[2]nuotekos!K42</f>
        <v>0</v>
      </c>
      <c r="L73" s="65">
        <f>[2]nuotekos!L42</f>
        <v>0</v>
      </c>
      <c r="M73" s="65">
        <v>6</v>
      </c>
      <c r="N73" s="65">
        <f>[2]nuotekos!N42</f>
        <v>0</v>
      </c>
      <c r="O73" s="66">
        <f t="shared" si="50"/>
        <v>6</v>
      </c>
      <c r="P73" s="67">
        <v>6</v>
      </c>
      <c r="Q73" s="64">
        <f t="shared" si="28"/>
        <v>0</v>
      </c>
      <c r="R73" s="85">
        <f>[2]nuotekos!R42</f>
        <v>0</v>
      </c>
      <c r="S73" s="86">
        <f>[2]nuotekos!S42</f>
        <v>0</v>
      </c>
      <c r="T73" s="86">
        <v>5</v>
      </c>
      <c r="U73" s="86">
        <f>[2]nuotekos!U42</f>
        <v>0</v>
      </c>
      <c r="V73" s="66">
        <f t="shared" si="52"/>
        <v>5</v>
      </c>
      <c r="W73" s="66">
        <v>5</v>
      </c>
      <c r="X73" s="64">
        <f t="shared" si="29"/>
        <v>0</v>
      </c>
      <c r="Y73" s="65"/>
      <c r="Z73" s="65"/>
      <c r="AA73" s="65">
        <v>5</v>
      </c>
      <c r="AB73" s="65"/>
      <c r="AC73" s="66">
        <f t="shared" si="51"/>
        <v>5</v>
      </c>
      <c r="AD73" s="67">
        <v>5</v>
      </c>
      <c r="AE73" s="64">
        <f t="shared" si="30"/>
        <v>0</v>
      </c>
      <c r="AF73" s="86"/>
      <c r="AG73" s="86"/>
      <c r="AH73" s="86">
        <v>5</v>
      </c>
      <c r="AI73" s="86"/>
      <c r="AJ73" s="66">
        <f t="shared" si="53"/>
        <v>5</v>
      </c>
      <c r="AK73" s="67">
        <v>5</v>
      </c>
      <c r="AL73" s="74">
        <f t="shared" si="31"/>
        <v>27</v>
      </c>
    </row>
    <row r="74" spans="1:39" ht="27.6" x14ac:dyDescent="0.3">
      <c r="A74" s="83" t="s">
        <v>133</v>
      </c>
      <c r="B74" s="46" t="s">
        <v>134</v>
      </c>
      <c r="C74" s="81"/>
      <c r="D74" s="65">
        <f>[2]vandens!D31</f>
        <v>3.6</v>
      </c>
      <c r="E74" s="65">
        <f>[2]vandens!E31</f>
        <v>1</v>
      </c>
      <c r="F74" s="65">
        <f>[2]vandens!F31</f>
        <v>1</v>
      </c>
      <c r="G74" s="65">
        <f>[2]vandens!G31</f>
        <v>1</v>
      </c>
      <c r="H74" s="66">
        <f t="shared" si="48"/>
        <v>6.6</v>
      </c>
      <c r="I74" s="67">
        <v>6.6</v>
      </c>
      <c r="J74" s="64">
        <f t="shared" si="49"/>
        <v>0</v>
      </c>
      <c r="K74" s="65">
        <f>[2]vandens!K31</f>
        <v>1.4</v>
      </c>
      <c r="L74" s="65">
        <f>[2]vandens!L31</f>
        <v>3.2</v>
      </c>
      <c r="M74" s="65">
        <f>[2]vandens!M31</f>
        <v>1</v>
      </c>
      <c r="N74" s="65">
        <f>[2]vandens!N31</f>
        <v>1</v>
      </c>
      <c r="O74" s="66">
        <f t="shared" si="50"/>
        <v>6.6</v>
      </c>
      <c r="P74" s="67">
        <v>6.6</v>
      </c>
      <c r="Q74" s="64">
        <f t="shared" si="28"/>
        <v>0</v>
      </c>
      <c r="R74" s="78">
        <v>1</v>
      </c>
      <c r="S74" s="65">
        <f>[2]vandens!S31</f>
        <v>1</v>
      </c>
      <c r="T74" s="65">
        <f>[2]vandens!T31</f>
        <v>1</v>
      </c>
      <c r="U74" s="65">
        <f>[2]vandens!U31</f>
        <v>1</v>
      </c>
      <c r="V74" s="66">
        <f t="shared" si="52"/>
        <v>4</v>
      </c>
      <c r="W74" s="66">
        <v>4</v>
      </c>
      <c r="X74" s="64">
        <f t="shared" si="29"/>
        <v>0</v>
      </c>
      <c r="Y74" s="65">
        <v>3.9</v>
      </c>
      <c r="Z74" s="65">
        <v>2.5</v>
      </c>
      <c r="AA74" s="65">
        <v>3.5</v>
      </c>
      <c r="AB74" s="65">
        <v>2.5</v>
      </c>
      <c r="AC74" s="66">
        <f t="shared" si="51"/>
        <v>12.4</v>
      </c>
      <c r="AD74" s="67">
        <v>12.4</v>
      </c>
      <c r="AE74" s="64">
        <f t="shared" si="30"/>
        <v>0</v>
      </c>
      <c r="AF74" s="65">
        <v>2.5</v>
      </c>
      <c r="AG74" s="65">
        <v>3.9</v>
      </c>
      <c r="AH74" s="65">
        <v>2.5</v>
      </c>
      <c r="AI74" s="65">
        <v>3.5</v>
      </c>
      <c r="AJ74" s="66">
        <f t="shared" si="53"/>
        <v>12.4</v>
      </c>
      <c r="AK74" s="67">
        <v>12.4</v>
      </c>
      <c r="AL74" s="74">
        <f t="shared" si="31"/>
        <v>42</v>
      </c>
    </row>
    <row r="75" spans="1:39" x14ac:dyDescent="0.3">
      <c r="A75" s="83" t="s">
        <v>135</v>
      </c>
      <c r="B75" s="84" t="s">
        <v>136</v>
      </c>
      <c r="C75" s="81"/>
      <c r="D75" s="65">
        <f>[2]vandens!D32</f>
        <v>2</v>
      </c>
      <c r="E75" s="65">
        <v>2</v>
      </c>
      <c r="F75" s="65">
        <v>2</v>
      </c>
      <c r="G75" s="65">
        <v>2</v>
      </c>
      <c r="H75" s="66">
        <f t="shared" si="48"/>
        <v>8</v>
      </c>
      <c r="I75" s="67">
        <v>8</v>
      </c>
      <c r="J75" s="64">
        <f t="shared" si="49"/>
        <v>0</v>
      </c>
      <c r="K75" s="65">
        <f>[2]vandens!K32</f>
        <v>4</v>
      </c>
      <c r="L75" s="65">
        <f>[2]vandens!L32</f>
        <v>2.8</v>
      </c>
      <c r="M75" s="65">
        <f>[2]vandens!M32</f>
        <v>0</v>
      </c>
      <c r="N75" s="65">
        <f>[2]vandens!N32</f>
        <v>1.5</v>
      </c>
      <c r="O75" s="66">
        <f t="shared" si="50"/>
        <v>8.3000000000000007</v>
      </c>
      <c r="P75" s="67">
        <v>8.3000000000000007</v>
      </c>
      <c r="Q75" s="64">
        <f t="shared" si="28"/>
        <v>0</v>
      </c>
      <c r="R75" s="78">
        <v>5</v>
      </c>
      <c r="S75" s="65">
        <f>[2]vandens!S32</f>
        <v>3</v>
      </c>
      <c r="T75" s="65">
        <f>[2]vandens!T32</f>
        <v>1.5</v>
      </c>
      <c r="U75" s="65">
        <f>[2]vandens!U32</f>
        <v>0</v>
      </c>
      <c r="V75" s="66">
        <f t="shared" si="52"/>
        <v>9.5</v>
      </c>
      <c r="W75" s="66">
        <v>9.5</v>
      </c>
      <c r="X75" s="64">
        <f t="shared" si="29"/>
        <v>0</v>
      </c>
      <c r="Y75" s="65">
        <v>1</v>
      </c>
      <c r="Z75" s="65">
        <v>4.5</v>
      </c>
      <c r="AA75" s="65">
        <v>1</v>
      </c>
      <c r="AB75" s="65">
        <v>6.5</v>
      </c>
      <c r="AC75" s="66">
        <f t="shared" si="51"/>
        <v>13</v>
      </c>
      <c r="AD75" s="67">
        <v>13</v>
      </c>
      <c r="AE75" s="64">
        <f t="shared" si="30"/>
        <v>0</v>
      </c>
      <c r="AF75" s="65">
        <v>4.5</v>
      </c>
      <c r="AG75" s="65">
        <v>1</v>
      </c>
      <c r="AH75" s="65">
        <v>4.5</v>
      </c>
      <c r="AI75" s="65">
        <v>9</v>
      </c>
      <c r="AJ75" s="66">
        <f t="shared" si="53"/>
        <v>19</v>
      </c>
      <c r="AK75" s="67">
        <v>19</v>
      </c>
      <c r="AL75" s="74">
        <f t="shared" si="31"/>
        <v>57.8</v>
      </c>
    </row>
    <row r="76" spans="1:39" x14ac:dyDescent="0.3">
      <c r="A76" s="83" t="s">
        <v>137</v>
      </c>
      <c r="B76" s="84" t="s">
        <v>138</v>
      </c>
      <c r="C76" s="81"/>
      <c r="D76" s="65">
        <v>0</v>
      </c>
      <c r="E76" s="65">
        <v>0</v>
      </c>
      <c r="F76" s="65">
        <v>0</v>
      </c>
      <c r="G76" s="65">
        <v>0</v>
      </c>
      <c r="H76" s="66">
        <f t="shared" si="48"/>
        <v>0</v>
      </c>
      <c r="I76" s="67">
        <v>0</v>
      </c>
      <c r="J76" s="64">
        <f t="shared" si="49"/>
        <v>0</v>
      </c>
      <c r="K76" s="65">
        <v>19.170000000000002</v>
      </c>
      <c r="L76" s="65">
        <v>19.170000000000002</v>
      </c>
      <c r="M76" s="65">
        <v>19.170000000000002</v>
      </c>
      <c r="N76" s="65">
        <v>19.170000000000002</v>
      </c>
      <c r="O76" s="66">
        <f t="shared" si="50"/>
        <v>76.680000000000007</v>
      </c>
      <c r="P76" s="67">
        <v>76.680000000000007</v>
      </c>
      <c r="Q76" s="64">
        <f t="shared" si="28"/>
        <v>0</v>
      </c>
      <c r="R76" s="78">
        <v>18.559999999999999</v>
      </c>
      <c r="S76" s="65">
        <v>18.559999999999999</v>
      </c>
      <c r="T76" s="65">
        <v>18.559999999999999</v>
      </c>
      <c r="U76" s="65">
        <v>18.57</v>
      </c>
      <c r="V76" s="66">
        <f t="shared" si="52"/>
        <v>74.25</v>
      </c>
      <c r="W76" s="66">
        <v>74.25</v>
      </c>
      <c r="X76" s="64">
        <f t="shared" si="29"/>
        <v>0</v>
      </c>
      <c r="Y76" s="65"/>
      <c r="Z76" s="65"/>
      <c r="AA76" s="65"/>
      <c r="AB76" s="65"/>
      <c r="AC76" s="66">
        <f t="shared" si="51"/>
        <v>0</v>
      </c>
      <c r="AD76" s="67"/>
      <c r="AE76" s="64">
        <f t="shared" si="30"/>
        <v>0</v>
      </c>
      <c r="AF76" s="65"/>
      <c r="AG76" s="65"/>
      <c r="AH76" s="65"/>
      <c r="AI76" s="65"/>
      <c r="AJ76" s="66">
        <f t="shared" si="53"/>
        <v>0</v>
      </c>
      <c r="AK76" s="67"/>
      <c r="AL76" s="74">
        <f t="shared" si="31"/>
        <v>150.93</v>
      </c>
    </row>
    <row r="77" spans="1:39" ht="27.6" x14ac:dyDescent="0.3">
      <c r="A77" s="83" t="s">
        <v>139</v>
      </c>
      <c r="B77" s="46" t="s">
        <v>140</v>
      </c>
      <c r="C77" s="81"/>
      <c r="D77" s="65">
        <f>[2]nuotekos!D46</f>
        <v>6</v>
      </c>
      <c r="E77" s="65">
        <v>5</v>
      </c>
      <c r="F77" s="65">
        <f>[2]nuotekos!F46</f>
        <v>4</v>
      </c>
      <c r="G77" s="65">
        <v>5</v>
      </c>
      <c r="H77" s="66">
        <f t="shared" si="48"/>
        <v>20</v>
      </c>
      <c r="I77" s="67">
        <v>20</v>
      </c>
      <c r="J77" s="64">
        <f t="shared" si="49"/>
        <v>0</v>
      </c>
      <c r="K77" s="65">
        <f>[2]nuotekos!K46</f>
        <v>5</v>
      </c>
      <c r="L77" s="65">
        <v>5</v>
      </c>
      <c r="M77" s="65">
        <f>[2]nuotekos!M46</f>
        <v>5</v>
      </c>
      <c r="N77" s="65">
        <v>5</v>
      </c>
      <c r="O77" s="66">
        <f t="shared" si="50"/>
        <v>20</v>
      </c>
      <c r="P77" s="67">
        <v>20</v>
      </c>
      <c r="Q77" s="64">
        <f t="shared" si="28"/>
        <v>0</v>
      </c>
      <c r="R77" s="78">
        <f>[2]nuotekos!R46</f>
        <v>5</v>
      </c>
      <c r="S77" s="65">
        <v>5</v>
      </c>
      <c r="T77" s="65">
        <f>[2]nuotekos!T46</f>
        <v>5</v>
      </c>
      <c r="U77" s="65">
        <v>5</v>
      </c>
      <c r="V77" s="66">
        <f t="shared" si="52"/>
        <v>20</v>
      </c>
      <c r="W77" s="66">
        <v>20</v>
      </c>
      <c r="X77" s="64">
        <f t="shared" si="29"/>
        <v>0</v>
      </c>
      <c r="Y77" s="65">
        <v>5</v>
      </c>
      <c r="Z77" s="65">
        <v>12.5</v>
      </c>
      <c r="AA77" s="65">
        <v>5</v>
      </c>
      <c r="AB77" s="65">
        <v>5</v>
      </c>
      <c r="AC77" s="66">
        <f t="shared" si="51"/>
        <v>27.5</v>
      </c>
      <c r="AD77" s="67">
        <v>27.5</v>
      </c>
      <c r="AE77" s="64">
        <f t="shared" si="30"/>
        <v>0</v>
      </c>
      <c r="AF77" s="65">
        <v>5</v>
      </c>
      <c r="AG77" s="65">
        <v>5</v>
      </c>
      <c r="AH77" s="65">
        <v>12.5</v>
      </c>
      <c r="AI77" s="65">
        <v>5</v>
      </c>
      <c r="AJ77" s="66">
        <f t="shared" si="53"/>
        <v>27.5</v>
      </c>
      <c r="AK77" s="67">
        <v>27.5</v>
      </c>
      <c r="AL77" s="74">
        <f t="shared" si="31"/>
        <v>115</v>
      </c>
    </row>
    <row r="78" spans="1:39" x14ac:dyDescent="0.3">
      <c r="A78" s="83" t="s">
        <v>141</v>
      </c>
      <c r="B78" s="46" t="s">
        <v>142</v>
      </c>
      <c r="C78" s="81"/>
      <c r="D78" s="65">
        <f>[2]nuotekos!D48</f>
        <v>1</v>
      </c>
      <c r="E78" s="65">
        <f>[2]nuotekos!E48</f>
        <v>1</v>
      </c>
      <c r="F78" s="65">
        <f>[2]nuotekos!F48</f>
        <v>3</v>
      </c>
      <c r="G78" s="65">
        <f>[2]nuotekos!G48</f>
        <v>1</v>
      </c>
      <c r="H78" s="66">
        <f t="shared" si="48"/>
        <v>6</v>
      </c>
      <c r="I78" s="67">
        <v>6</v>
      </c>
      <c r="J78" s="64">
        <f t="shared" si="49"/>
        <v>0</v>
      </c>
      <c r="K78" s="65">
        <f>[2]nuotekos!K48</f>
        <v>1</v>
      </c>
      <c r="L78" s="65">
        <f>[2]nuotekos!L48</f>
        <v>1</v>
      </c>
      <c r="M78" s="65">
        <f>[2]nuotekos!M48</f>
        <v>1</v>
      </c>
      <c r="N78" s="65">
        <f>[2]nuotekos!N48</f>
        <v>1</v>
      </c>
      <c r="O78" s="66">
        <f t="shared" si="50"/>
        <v>4</v>
      </c>
      <c r="P78" s="67">
        <v>4</v>
      </c>
      <c r="Q78" s="64">
        <f t="shared" si="28"/>
        <v>0</v>
      </c>
      <c r="R78" s="78">
        <f>[2]nuotekos!R48</f>
        <v>1</v>
      </c>
      <c r="S78" s="65">
        <f>[2]nuotekos!S48</f>
        <v>1</v>
      </c>
      <c r="T78" s="65">
        <f>[2]nuotekos!T48</f>
        <v>1</v>
      </c>
      <c r="U78" s="65">
        <f>[2]nuotekos!U48</f>
        <v>1</v>
      </c>
      <c r="V78" s="66">
        <f t="shared" si="52"/>
        <v>4</v>
      </c>
      <c r="W78" s="66">
        <v>4</v>
      </c>
      <c r="X78" s="64">
        <f t="shared" si="29"/>
        <v>0</v>
      </c>
      <c r="Y78" s="65">
        <v>1</v>
      </c>
      <c r="Z78" s="65">
        <v>2</v>
      </c>
      <c r="AA78" s="65">
        <v>1</v>
      </c>
      <c r="AB78" s="65">
        <v>1</v>
      </c>
      <c r="AC78" s="66">
        <f t="shared" si="51"/>
        <v>5</v>
      </c>
      <c r="AD78" s="67">
        <v>5</v>
      </c>
      <c r="AE78" s="64">
        <f t="shared" si="30"/>
        <v>0</v>
      </c>
      <c r="AF78" s="65">
        <v>1</v>
      </c>
      <c r="AG78" s="65">
        <v>1</v>
      </c>
      <c r="AH78" s="65">
        <v>2</v>
      </c>
      <c r="AI78" s="65">
        <v>1</v>
      </c>
      <c r="AJ78" s="66">
        <f t="shared" si="53"/>
        <v>5</v>
      </c>
      <c r="AK78" s="67">
        <v>5</v>
      </c>
      <c r="AL78" s="74">
        <f t="shared" si="31"/>
        <v>24</v>
      </c>
    </row>
    <row r="79" spans="1:39" ht="31.5" customHeight="1" x14ac:dyDescent="0.3">
      <c r="A79" s="83" t="s">
        <v>143</v>
      </c>
      <c r="B79" s="46" t="s">
        <v>144</v>
      </c>
      <c r="C79" s="81"/>
      <c r="D79" s="65">
        <f>[2]energetika!D48</f>
        <v>0</v>
      </c>
      <c r="E79" s="65">
        <f>[2]energetika!E48</f>
        <v>4.95</v>
      </c>
      <c r="F79" s="65">
        <f>[2]energetika!F48</f>
        <v>0</v>
      </c>
      <c r="G79" s="65">
        <v>5</v>
      </c>
      <c r="H79" s="66">
        <f t="shared" si="48"/>
        <v>9.9499999999999993</v>
      </c>
      <c r="I79" s="67">
        <v>9.9499999999999993</v>
      </c>
      <c r="J79" s="64">
        <f t="shared" si="49"/>
        <v>0</v>
      </c>
      <c r="K79" s="65">
        <f>[2]energetika!K48</f>
        <v>0</v>
      </c>
      <c r="L79" s="65">
        <f>[2]energetika!L48</f>
        <v>4.95</v>
      </c>
      <c r="M79" s="65">
        <v>0</v>
      </c>
      <c r="N79" s="65">
        <f>[2]energetika!N48</f>
        <v>0</v>
      </c>
      <c r="O79" s="66">
        <f t="shared" si="50"/>
        <v>4.95</v>
      </c>
      <c r="P79" s="67">
        <v>4.95</v>
      </c>
      <c r="Q79" s="64">
        <f t="shared" si="28"/>
        <v>0</v>
      </c>
      <c r="R79" s="78">
        <f>[2]energetika!R48</f>
        <v>0</v>
      </c>
      <c r="S79" s="65">
        <f>[2]energetika!S48</f>
        <v>2.95</v>
      </c>
      <c r="T79" s="65">
        <f>[2]energetika!T48</f>
        <v>0</v>
      </c>
      <c r="U79" s="65">
        <f>[2]energetika!U48</f>
        <v>0</v>
      </c>
      <c r="V79" s="66">
        <f t="shared" si="52"/>
        <v>2.95</v>
      </c>
      <c r="W79" s="66">
        <v>2.95</v>
      </c>
      <c r="X79" s="64">
        <f t="shared" si="29"/>
        <v>0</v>
      </c>
      <c r="Y79" s="65"/>
      <c r="Z79" s="65">
        <v>5</v>
      </c>
      <c r="AA79" s="65">
        <v>1</v>
      </c>
      <c r="AB79" s="65"/>
      <c r="AC79" s="66">
        <f t="shared" si="51"/>
        <v>6</v>
      </c>
      <c r="AD79" s="67">
        <v>6</v>
      </c>
      <c r="AE79" s="64">
        <f t="shared" si="30"/>
        <v>0</v>
      </c>
      <c r="AF79" s="65"/>
      <c r="AG79" s="65">
        <v>5</v>
      </c>
      <c r="AH79" s="65">
        <v>1</v>
      </c>
      <c r="AI79" s="65"/>
      <c r="AJ79" s="66">
        <f t="shared" si="53"/>
        <v>6</v>
      </c>
      <c r="AK79" s="67">
        <v>6</v>
      </c>
      <c r="AL79" s="74">
        <f t="shared" si="31"/>
        <v>29.849999999999998</v>
      </c>
    </row>
    <row r="80" spans="1:39" x14ac:dyDescent="0.3">
      <c r="A80" s="83" t="s">
        <v>145</v>
      </c>
      <c r="B80" s="46" t="s">
        <v>146</v>
      </c>
      <c r="C80" s="81"/>
      <c r="D80" s="65">
        <f>[2]nuotekos!D50</f>
        <v>0</v>
      </c>
      <c r="E80" s="65">
        <f>[2]nuotekos!E50</f>
        <v>1</v>
      </c>
      <c r="F80" s="65">
        <f>[2]nuotekos!F50</f>
        <v>0</v>
      </c>
      <c r="G80" s="65">
        <f>[2]nuotekos!G50</f>
        <v>2</v>
      </c>
      <c r="H80" s="66">
        <f t="shared" si="48"/>
        <v>3</v>
      </c>
      <c r="I80" s="67">
        <v>3</v>
      </c>
      <c r="J80" s="64">
        <f t="shared" si="49"/>
        <v>0</v>
      </c>
      <c r="K80" s="65">
        <f>[2]nuotekos!K50</f>
        <v>0</v>
      </c>
      <c r="L80" s="65">
        <f>[2]nuotekos!L50</f>
        <v>3</v>
      </c>
      <c r="M80" s="65">
        <f>[2]nuotekos!M50</f>
        <v>0</v>
      </c>
      <c r="N80" s="65">
        <f>[2]nuotekos!N50</f>
        <v>2</v>
      </c>
      <c r="O80" s="66">
        <f t="shared" si="50"/>
        <v>5</v>
      </c>
      <c r="P80" s="67">
        <v>5</v>
      </c>
      <c r="Q80" s="64">
        <f t="shared" si="28"/>
        <v>0</v>
      </c>
      <c r="R80" s="78">
        <f>[2]nuotekos!R50</f>
        <v>0</v>
      </c>
      <c r="S80" s="65">
        <f>[2]nuotekos!S50</f>
        <v>0.5</v>
      </c>
      <c r="T80" s="65">
        <f>[2]nuotekos!T50</f>
        <v>0</v>
      </c>
      <c r="U80" s="65">
        <f>[2]nuotekos!U50</f>
        <v>2</v>
      </c>
      <c r="V80" s="66">
        <f t="shared" si="52"/>
        <v>2.5</v>
      </c>
      <c r="W80" s="66">
        <v>2.5</v>
      </c>
      <c r="X80" s="64">
        <f t="shared" si="29"/>
        <v>0</v>
      </c>
      <c r="Y80" s="65"/>
      <c r="Z80" s="65">
        <v>3</v>
      </c>
      <c r="AA80" s="65"/>
      <c r="AB80" s="65">
        <v>2</v>
      </c>
      <c r="AC80" s="66">
        <f t="shared" si="51"/>
        <v>5</v>
      </c>
      <c r="AD80" s="67">
        <v>5</v>
      </c>
      <c r="AE80" s="64">
        <f t="shared" si="30"/>
        <v>0</v>
      </c>
      <c r="AF80" s="65"/>
      <c r="AG80" s="65">
        <v>0.5</v>
      </c>
      <c r="AH80" s="65"/>
      <c r="AI80" s="65">
        <v>2</v>
      </c>
      <c r="AJ80" s="66">
        <f t="shared" si="53"/>
        <v>2.5</v>
      </c>
      <c r="AK80" s="67">
        <v>2.5</v>
      </c>
      <c r="AL80" s="74">
        <f t="shared" si="31"/>
        <v>18</v>
      </c>
    </row>
    <row r="81" spans="1:38" ht="30.75" customHeight="1" x14ac:dyDescent="0.3">
      <c r="A81" s="83" t="s">
        <v>147</v>
      </c>
      <c r="B81" s="46" t="s">
        <v>148</v>
      </c>
      <c r="C81" s="64"/>
      <c r="D81" s="65">
        <f>[2]energetika!D50</f>
        <v>5</v>
      </c>
      <c r="E81" s="65">
        <f>[2]energetika!E50</f>
        <v>3.5</v>
      </c>
      <c r="F81" s="65">
        <f>[2]energetika!F50</f>
        <v>0</v>
      </c>
      <c r="G81" s="65">
        <f>[2]energetika!G50</f>
        <v>0</v>
      </c>
      <c r="H81" s="66">
        <f t="shared" si="48"/>
        <v>8.5</v>
      </c>
      <c r="I81" s="67">
        <v>8.5</v>
      </c>
      <c r="J81" s="64">
        <f t="shared" si="49"/>
        <v>0</v>
      </c>
      <c r="K81" s="65">
        <f>[2]energetika!K50</f>
        <v>2</v>
      </c>
      <c r="L81" s="65">
        <f>[2]energetika!L50</f>
        <v>3.5</v>
      </c>
      <c r="M81" s="65">
        <f>[2]energetika!M50</f>
        <v>0</v>
      </c>
      <c r="N81" s="65">
        <f>[2]energetika!N50</f>
        <v>0</v>
      </c>
      <c r="O81" s="66">
        <f t="shared" si="50"/>
        <v>5.5</v>
      </c>
      <c r="P81" s="67">
        <v>5.5</v>
      </c>
      <c r="Q81" s="64">
        <f t="shared" si="28"/>
        <v>0</v>
      </c>
      <c r="R81" s="78">
        <f>[2]energetika!R50</f>
        <v>1.75</v>
      </c>
      <c r="S81" s="65">
        <f>[2]energetika!S50</f>
        <v>3.5</v>
      </c>
      <c r="T81" s="65">
        <f>[2]energetika!T50</f>
        <v>0</v>
      </c>
      <c r="U81" s="65">
        <f>[2]energetika!U50</f>
        <v>0</v>
      </c>
      <c r="V81" s="66">
        <f t="shared" si="52"/>
        <v>5.25</v>
      </c>
      <c r="W81" s="66">
        <v>5.25</v>
      </c>
      <c r="X81" s="64">
        <f t="shared" si="29"/>
        <v>0</v>
      </c>
      <c r="Y81" s="65">
        <v>3</v>
      </c>
      <c r="Z81" s="65"/>
      <c r="AA81" s="65">
        <v>3</v>
      </c>
      <c r="AB81" s="65"/>
      <c r="AC81" s="66">
        <f t="shared" si="51"/>
        <v>6</v>
      </c>
      <c r="AD81" s="67">
        <v>6</v>
      </c>
      <c r="AE81" s="64">
        <f t="shared" si="30"/>
        <v>0</v>
      </c>
      <c r="AF81" s="65">
        <v>3</v>
      </c>
      <c r="AG81" s="65"/>
      <c r="AH81" s="65">
        <v>3</v>
      </c>
      <c r="AI81" s="65"/>
      <c r="AJ81" s="66">
        <f t="shared" si="53"/>
        <v>6</v>
      </c>
      <c r="AK81" s="67">
        <v>6</v>
      </c>
      <c r="AL81" s="74">
        <f t="shared" si="31"/>
        <v>31.25</v>
      </c>
    </row>
    <row r="82" spans="1:38" ht="18.75" customHeight="1" x14ac:dyDescent="0.3">
      <c r="A82" s="83" t="s">
        <v>149</v>
      </c>
      <c r="B82" s="46" t="s">
        <v>150</v>
      </c>
      <c r="C82" s="81"/>
      <c r="D82" s="65">
        <f>[2]vandens!D33</f>
        <v>0</v>
      </c>
      <c r="E82" s="65">
        <f>[2]vandens!E33</f>
        <v>1</v>
      </c>
      <c r="F82" s="65">
        <f>[2]vandens!F33</f>
        <v>0</v>
      </c>
      <c r="G82" s="65">
        <f>[2]vandens!G33</f>
        <v>0</v>
      </c>
      <c r="H82" s="66">
        <f t="shared" si="48"/>
        <v>1</v>
      </c>
      <c r="I82" s="67">
        <v>1</v>
      </c>
      <c r="J82" s="64">
        <f t="shared" si="49"/>
        <v>0</v>
      </c>
      <c r="K82" s="65">
        <f>[2]vandens!K33</f>
        <v>0</v>
      </c>
      <c r="L82" s="65">
        <f>[2]vandens!L33</f>
        <v>0</v>
      </c>
      <c r="M82" s="65">
        <f>[2]vandens!M33</f>
        <v>1</v>
      </c>
      <c r="N82" s="65">
        <f>[2]vandens!N33</f>
        <v>0</v>
      </c>
      <c r="O82" s="66">
        <f t="shared" si="50"/>
        <v>1</v>
      </c>
      <c r="P82" s="67">
        <v>1</v>
      </c>
      <c r="Q82" s="64">
        <f t="shared" si="28"/>
        <v>0</v>
      </c>
      <c r="R82" s="78">
        <f>[2]vandens!R33</f>
        <v>0</v>
      </c>
      <c r="S82" s="65">
        <f>[2]vandens!S33</f>
        <v>2</v>
      </c>
      <c r="T82" s="65">
        <f>[2]vandens!T33</f>
        <v>0</v>
      </c>
      <c r="U82" s="65">
        <f>[2]vandens!U33</f>
        <v>0</v>
      </c>
      <c r="V82" s="66">
        <f t="shared" si="52"/>
        <v>2</v>
      </c>
      <c r="W82" s="66">
        <v>2</v>
      </c>
      <c r="X82" s="64">
        <f t="shared" si="29"/>
        <v>0</v>
      </c>
      <c r="Y82" s="65"/>
      <c r="Z82" s="65"/>
      <c r="AA82" s="65">
        <v>1</v>
      </c>
      <c r="AB82" s="65"/>
      <c r="AC82" s="66">
        <f t="shared" si="51"/>
        <v>1</v>
      </c>
      <c r="AD82" s="67">
        <v>1</v>
      </c>
      <c r="AE82" s="64">
        <f t="shared" si="30"/>
        <v>0</v>
      </c>
      <c r="AF82" s="65"/>
      <c r="AG82" s="65"/>
      <c r="AH82" s="65">
        <v>1</v>
      </c>
      <c r="AI82" s="65"/>
      <c r="AJ82" s="66">
        <f t="shared" si="53"/>
        <v>1</v>
      </c>
      <c r="AK82" s="67">
        <v>1</v>
      </c>
      <c r="AL82" s="74">
        <f t="shared" si="31"/>
        <v>6</v>
      </c>
    </row>
    <row r="83" spans="1:38" ht="29.25" customHeight="1" x14ac:dyDescent="0.3">
      <c r="A83" s="83" t="s">
        <v>151</v>
      </c>
      <c r="B83" s="46" t="s">
        <v>152</v>
      </c>
      <c r="C83" s="81"/>
      <c r="D83" s="65">
        <f>'[2]transportas ir kt.'!D53</f>
        <v>1.2</v>
      </c>
      <c r="E83" s="65">
        <v>0</v>
      </c>
      <c r="F83" s="65">
        <f>'[2]transportas ir kt.'!F53</f>
        <v>0</v>
      </c>
      <c r="G83" s="65">
        <f>'[2]transportas ir kt.'!G53</f>
        <v>0</v>
      </c>
      <c r="H83" s="66">
        <f t="shared" si="48"/>
        <v>1.2</v>
      </c>
      <c r="I83" s="67">
        <v>1.2</v>
      </c>
      <c r="J83" s="64">
        <f t="shared" si="49"/>
        <v>0</v>
      </c>
      <c r="K83" s="65">
        <f>'[2]transportas ir kt.'!K53</f>
        <v>0</v>
      </c>
      <c r="L83" s="65">
        <f>'[2]transportas ir kt.'!L53</f>
        <v>10</v>
      </c>
      <c r="M83" s="65">
        <f>'[2]transportas ir kt.'!M53</f>
        <v>0</v>
      </c>
      <c r="N83" s="65">
        <f>'[2]transportas ir kt.'!N53</f>
        <v>0</v>
      </c>
      <c r="O83" s="66">
        <f t="shared" si="50"/>
        <v>10</v>
      </c>
      <c r="P83" s="67">
        <v>10</v>
      </c>
      <c r="Q83" s="64">
        <f t="shared" si="28"/>
        <v>0</v>
      </c>
      <c r="R83" s="78">
        <f>'[2]transportas ir kt.'!R53</f>
        <v>0</v>
      </c>
      <c r="S83" s="65">
        <f>'[2]transportas ir kt.'!S53</f>
        <v>0</v>
      </c>
      <c r="T83" s="65">
        <f>'[2]transportas ir kt.'!T53</f>
        <v>0</v>
      </c>
      <c r="U83" s="65">
        <f>'[2]transportas ir kt.'!U53</f>
        <v>0</v>
      </c>
      <c r="V83" s="66">
        <f t="shared" si="52"/>
        <v>0</v>
      </c>
      <c r="W83" s="66">
        <v>0</v>
      </c>
      <c r="X83" s="64">
        <f t="shared" si="29"/>
        <v>0</v>
      </c>
      <c r="Y83" s="65"/>
      <c r="Z83" s="65">
        <v>1</v>
      </c>
      <c r="AA83" s="65"/>
      <c r="AB83" s="65"/>
      <c r="AC83" s="66">
        <f t="shared" si="51"/>
        <v>1</v>
      </c>
      <c r="AD83" s="67">
        <v>1</v>
      </c>
      <c r="AE83" s="64">
        <f t="shared" si="30"/>
        <v>0</v>
      </c>
      <c r="AF83" s="65"/>
      <c r="AG83" s="65">
        <v>1</v>
      </c>
      <c r="AH83" s="65"/>
      <c r="AI83" s="65"/>
      <c r="AJ83" s="66">
        <f t="shared" si="53"/>
        <v>1</v>
      </c>
      <c r="AK83" s="67">
        <v>1</v>
      </c>
      <c r="AL83" s="74">
        <f t="shared" si="31"/>
        <v>13.2</v>
      </c>
    </row>
    <row r="84" spans="1:38" x14ac:dyDescent="0.3">
      <c r="A84" s="83" t="s">
        <v>153</v>
      </c>
      <c r="B84" s="84" t="s">
        <v>154</v>
      </c>
      <c r="C84" s="81"/>
      <c r="D84" s="65">
        <f>[2]vandens!D34+'[2]transportas ir kt.'!D54</f>
        <v>3.9</v>
      </c>
      <c r="E84" s="66">
        <f>[2]vandens!E34+'[2]transportas ir kt.'!E54</f>
        <v>0</v>
      </c>
      <c r="F84" s="66">
        <f>[2]vandens!F34+'[2]transportas ir kt.'!F54</f>
        <v>2.5</v>
      </c>
      <c r="G84" s="66">
        <f>[2]vandens!G34+'[2]transportas ir kt.'!G54</f>
        <v>0</v>
      </c>
      <c r="H84" s="66">
        <f t="shared" si="48"/>
        <v>6.4</v>
      </c>
      <c r="I84" s="67">
        <v>6.4</v>
      </c>
      <c r="J84" s="64">
        <f t="shared" si="49"/>
        <v>0</v>
      </c>
      <c r="K84" s="65">
        <f>[2]vandens!K34+'[2]transportas ir kt.'!K54</f>
        <v>2.5</v>
      </c>
      <c r="L84" s="66">
        <f>[2]vandens!L34+'[2]transportas ir kt.'!L54</f>
        <v>0</v>
      </c>
      <c r="M84" s="66">
        <f>[2]vandens!M34+'[2]transportas ir kt.'!M54</f>
        <v>2.5</v>
      </c>
      <c r="N84" s="66">
        <f>[2]vandens!N34+'[2]transportas ir kt.'!N54</f>
        <v>0</v>
      </c>
      <c r="O84" s="66">
        <f t="shared" si="50"/>
        <v>5</v>
      </c>
      <c r="P84" s="67">
        <v>5</v>
      </c>
      <c r="Q84" s="64">
        <f t="shared" si="28"/>
        <v>0</v>
      </c>
      <c r="R84" s="78">
        <f>[2]vandens!R34+'[2]transportas ir kt.'!R54</f>
        <v>0</v>
      </c>
      <c r="S84" s="66">
        <v>2.5</v>
      </c>
      <c r="T84" s="66">
        <f>[2]vandens!T34+'[2]transportas ir kt.'!T54</f>
        <v>0</v>
      </c>
      <c r="U84" s="66">
        <v>2.5</v>
      </c>
      <c r="V84" s="66">
        <f t="shared" si="52"/>
        <v>5</v>
      </c>
      <c r="W84" s="66">
        <v>5</v>
      </c>
      <c r="X84" s="64">
        <f t="shared" si="29"/>
        <v>0</v>
      </c>
      <c r="Y84" s="65"/>
      <c r="Z84" s="66">
        <v>1</v>
      </c>
      <c r="AA84" s="66"/>
      <c r="AB84" s="66"/>
      <c r="AC84" s="66">
        <f t="shared" si="51"/>
        <v>1</v>
      </c>
      <c r="AD84" s="67">
        <v>1</v>
      </c>
      <c r="AE84" s="64">
        <f t="shared" si="30"/>
        <v>0</v>
      </c>
      <c r="AF84" s="65"/>
      <c r="AG84" s="66">
        <v>1</v>
      </c>
      <c r="AH84" s="66"/>
      <c r="AI84" s="66"/>
      <c r="AJ84" s="66">
        <f t="shared" si="53"/>
        <v>1</v>
      </c>
      <c r="AK84" s="67">
        <v>1</v>
      </c>
      <c r="AL84" s="74">
        <f t="shared" si="31"/>
        <v>18.399999999999999</v>
      </c>
    </row>
    <row r="85" spans="1:38" x14ac:dyDescent="0.3">
      <c r="A85" s="83" t="s">
        <v>155</v>
      </c>
      <c r="B85" s="84" t="s">
        <v>156</v>
      </c>
      <c r="C85" s="81"/>
      <c r="D85" s="65">
        <f>'[2]transportas ir kt.'!D55</f>
        <v>0</v>
      </c>
      <c r="E85" s="66">
        <f>'[2]transportas ir kt.'!E55</f>
        <v>1.6</v>
      </c>
      <c r="F85" s="66">
        <f>'[2]transportas ir kt.'!F55</f>
        <v>0</v>
      </c>
      <c r="G85" s="66">
        <f>'[2]transportas ir kt.'!G55</f>
        <v>1.6</v>
      </c>
      <c r="H85" s="66">
        <f t="shared" si="48"/>
        <v>3.2</v>
      </c>
      <c r="I85" s="67">
        <v>3.2</v>
      </c>
      <c r="J85" s="64">
        <f t="shared" si="49"/>
        <v>0</v>
      </c>
      <c r="K85" s="65">
        <f>'[2]transportas ir kt.'!K55</f>
        <v>0</v>
      </c>
      <c r="L85" s="66">
        <f>'[2]transportas ir kt.'!L55</f>
        <v>2</v>
      </c>
      <c r="M85" s="66">
        <f>'[2]transportas ir kt.'!M55</f>
        <v>0</v>
      </c>
      <c r="N85" s="66">
        <f>'[2]transportas ir kt.'!N55</f>
        <v>2</v>
      </c>
      <c r="O85" s="66">
        <f t="shared" si="50"/>
        <v>4</v>
      </c>
      <c r="P85" s="67">
        <v>4</v>
      </c>
      <c r="Q85" s="64">
        <f t="shared" si="28"/>
        <v>0</v>
      </c>
      <c r="R85" s="78">
        <f>'[2]transportas ir kt.'!R55</f>
        <v>3</v>
      </c>
      <c r="S85" s="66">
        <f>'[2]transportas ir kt.'!S55</f>
        <v>0</v>
      </c>
      <c r="T85" s="66">
        <f>'[2]transportas ir kt.'!T55</f>
        <v>3</v>
      </c>
      <c r="U85" s="66">
        <f>'[2]transportas ir kt.'!U55</f>
        <v>0</v>
      </c>
      <c r="V85" s="66">
        <f t="shared" si="52"/>
        <v>6</v>
      </c>
      <c r="W85" s="66">
        <v>6</v>
      </c>
      <c r="X85" s="64">
        <f t="shared" si="29"/>
        <v>0</v>
      </c>
      <c r="Y85" s="65"/>
      <c r="Z85" s="66">
        <v>2</v>
      </c>
      <c r="AA85" s="66"/>
      <c r="AB85" s="66"/>
      <c r="AC85" s="66">
        <f t="shared" si="51"/>
        <v>2</v>
      </c>
      <c r="AD85" s="67">
        <v>2</v>
      </c>
      <c r="AE85" s="64">
        <f t="shared" si="30"/>
        <v>0</v>
      </c>
      <c r="AF85" s="65"/>
      <c r="AG85" s="66">
        <v>2</v>
      </c>
      <c r="AH85" s="66"/>
      <c r="AI85" s="66"/>
      <c r="AJ85" s="66">
        <f t="shared" si="53"/>
        <v>2</v>
      </c>
      <c r="AK85" s="67">
        <v>2</v>
      </c>
      <c r="AL85" s="74">
        <f t="shared" si="31"/>
        <v>17.2</v>
      </c>
    </row>
    <row r="86" spans="1:38" x14ac:dyDescent="0.3">
      <c r="A86" s="150" t="s">
        <v>157</v>
      </c>
      <c r="B86" s="154" t="s">
        <v>172</v>
      </c>
      <c r="C86" s="151"/>
      <c r="D86" s="155" t="s">
        <v>173</v>
      </c>
      <c r="E86" s="152" t="s">
        <v>174</v>
      </c>
      <c r="F86" s="156" t="s">
        <v>173</v>
      </c>
      <c r="G86" s="156" t="s">
        <v>173</v>
      </c>
      <c r="H86" s="152" t="s">
        <v>175</v>
      </c>
      <c r="I86" s="152" t="s">
        <v>175</v>
      </c>
      <c r="J86" s="151"/>
      <c r="K86" s="155" t="s">
        <v>176</v>
      </c>
      <c r="L86" s="156" t="s">
        <v>176</v>
      </c>
      <c r="M86" s="156" t="s">
        <v>176</v>
      </c>
      <c r="N86" s="156" t="s">
        <v>176</v>
      </c>
      <c r="O86" s="156" t="s">
        <v>177</v>
      </c>
      <c r="P86" s="157" t="s">
        <v>177</v>
      </c>
      <c r="Q86" s="153">
        <f t="shared" si="28"/>
        <v>0</v>
      </c>
      <c r="R86" s="158" t="s">
        <v>178</v>
      </c>
      <c r="S86" s="156" t="s">
        <v>178</v>
      </c>
      <c r="T86" s="156" t="s">
        <v>179</v>
      </c>
      <c r="U86" s="156" t="s">
        <v>179</v>
      </c>
      <c r="V86" s="156" t="s">
        <v>180</v>
      </c>
      <c r="W86" s="156" t="s">
        <v>180</v>
      </c>
      <c r="X86" s="153">
        <f t="shared" si="29"/>
        <v>0</v>
      </c>
      <c r="Y86" s="155" t="s">
        <v>181</v>
      </c>
      <c r="Z86" s="156" t="s">
        <v>181</v>
      </c>
      <c r="AA86" s="156" t="s">
        <v>181</v>
      </c>
      <c r="AB86" s="156" t="s">
        <v>181</v>
      </c>
      <c r="AC86" s="156" t="s">
        <v>182</v>
      </c>
      <c r="AD86" s="157" t="s">
        <v>182</v>
      </c>
      <c r="AE86" s="153">
        <f t="shared" si="30"/>
        <v>0</v>
      </c>
      <c r="AF86" s="155" t="s">
        <v>183</v>
      </c>
      <c r="AG86" s="156" t="s">
        <v>183</v>
      </c>
      <c r="AH86" s="156" t="s">
        <v>183</v>
      </c>
      <c r="AI86" s="156" t="s">
        <v>183</v>
      </c>
      <c r="AJ86" s="156" t="s">
        <v>184</v>
      </c>
      <c r="AK86" s="157" t="s">
        <v>184</v>
      </c>
      <c r="AL86" s="153" t="s">
        <v>185</v>
      </c>
    </row>
    <row r="87" spans="1:38" x14ac:dyDescent="0.3">
      <c r="A87" s="83" t="s">
        <v>158</v>
      </c>
      <c r="B87" s="84" t="s">
        <v>159</v>
      </c>
      <c r="C87" s="64"/>
      <c r="D87" s="65">
        <f>[2]energetika!D58</f>
        <v>0</v>
      </c>
      <c r="E87" s="66">
        <f>[2]energetika!E58</f>
        <v>0</v>
      </c>
      <c r="F87" s="66">
        <f>[2]energetika!F58</f>
        <v>1</v>
      </c>
      <c r="G87" s="66">
        <f>[2]energetika!G58</f>
        <v>0</v>
      </c>
      <c r="H87" s="66">
        <f t="shared" si="48"/>
        <v>1</v>
      </c>
      <c r="I87" s="67">
        <v>1</v>
      </c>
      <c r="J87" s="64">
        <f t="shared" si="49"/>
        <v>0</v>
      </c>
      <c r="K87" s="65">
        <f>[2]energetika!K58</f>
        <v>0</v>
      </c>
      <c r="L87" s="66">
        <f>[2]energetika!L58</f>
        <v>0</v>
      </c>
      <c r="M87" s="66">
        <f>[2]energetika!M58</f>
        <v>1</v>
      </c>
      <c r="N87" s="66">
        <f>[2]energetika!N58</f>
        <v>0</v>
      </c>
      <c r="O87" s="66">
        <f t="shared" si="50"/>
        <v>1</v>
      </c>
      <c r="P87" s="67">
        <v>1</v>
      </c>
      <c r="Q87" s="64">
        <f t="shared" si="28"/>
        <v>0</v>
      </c>
      <c r="R87" s="78">
        <f>[2]energetika!R58</f>
        <v>0</v>
      </c>
      <c r="S87" s="66">
        <f>[2]energetika!S58</f>
        <v>0</v>
      </c>
      <c r="T87" s="66">
        <v>1</v>
      </c>
      <c r="U87" s="66">
        <f>[2]energetika!U58</f>
        <v>0</v>
      </c>
      <c r="V87" s="66">
        <f t="shared" si="52"/>
        <v>1</v>
      </c>
      <c r="W87" s="66">
        <v>1</v>
      </c>
      <c r="X87" s="64"/>
      <c r="Y87" s="65"/>
      <c r="Z87" s="66">
        <v>1</v>
      </c>
      <c r="AA87" s="66"/>
      <c r="AB87" s="66">
        <v>1</v>
      </c>
      <c r="AC87" s="66">
        <f t="shared" si="51"/>
        <v>2</v>
      </c>
      <c r="AD87" s="67">
        <v>2</v>
      </c>
      <c r="AE87" s="64">
        <f t="shared" si="30"/>
        <v>0</v>
      </c>
      <c r="AF87" s="65"/>
      <c r="AG87" s="66">
        <v>1</v>
      </c>
      <c r="AH87" s="66"/>
      <c r="AI87" s="66">
        <v>1</v>
      </c>
      <c r="AJ87" s="66">
        <f t="shared" si="53"/>
        <v>2</v>
      </c>
      <c r="AK87" s="67">
        <v>2</v>
      </c>
      <c r="AL87" s="74">
        <f t="shared" si="31"/>
        <v>7</v>
      </c>
    </row>
    <row r="88" spans="1:38" x14ac:dyDescent="0.3">
      <c r="A88" s="83" t="s">
        <v>160</v>
      </c>
      <c r="B88" s="84" t="s">
        <v>161</v>
      </c>
      <c r="C88" s="64"/>
      <c r="D88" s="65">
        <f>'[2]transportas ir kt.'!D58</f>
        <v>0</v>
      </c>
      <c r="E88" s="66">
        <f>'[2]transportas ir kt.'!E58</f>
        <v>10</v>
      </c>
      <c r="F88" s="66">
        <f>'[2]transportas ir kt.'!F58</f>
        <v>0</v>
      </c>
      <c r="G88" s="66">
        <f>'[2]transportas ir kt.'!G58</f>
        <v>0</v>
      </c>
      <c r="H88" s="66">
        <f t="shared" si="48"/>
        <v>10</v>
      </c>
      <c r="I88" s="67">
        <v>10</v>
      </c>
      <c r="J88" s="64">
        <f t="shared" si="49"/>
        <v>0</v>
      </c>
      <c r="K88" s="65">
        <f>'[2]transportas ir kt.'!K58</f>
        <v>0</v>
      </c>
      <c r="L88" s="66">
        <f>'[2]transportas ir kt.'!L58</f>
        <v>0</v>
      </c>
      <c r="M88" s="66">
        <f>'[2]transportas ir kt.'!M58</f>
        <v>0</v>
      </c>
      <c r="N88" s="66">
        <f>'[2]transportas ir kt.'!N58</f>
        <v>0</v>
      </c>
      <c r="O88" s="66">
        <f t="shared" si="50"/>
        <v>0</v>
      </c>
      <c r="P88" s="67">
        <f>'[2]transportas ir kt.'!P58</f>
        <v>0</v>
      </c>
      <c r="Q88" s="64">
        <f t="shared" si="28"/>
        <v>0</v>
      </c>
      <c r="R88" s="78">
        <f>'[2]transportas ir kt.'!R58</f>
        <v>0</v>
      </c>
      <c r="S88" s="66">
        <f>'[2]transportas ir kt.'!S58</f>
        <v>0</v>
      </c>
      <c r="T88" s="66">
        <f>'[2]transportas ir kt.'!T58</f>
        <v>0</v>
      </c>
      <c r="U88" s="66">
        <f>'[2]transportas ir kt.'!U58</f>
        <v>0</v>
      </c>
      <c r="V88" s="66">
        <f t="shared" si="52"/>
        <v>0</v>
      </c>
      <c r="W88" s="66">
        <v>0</v>
      </c>
      <c r="X88" s="64">
        <f t="shared" si="29"/>
        <v>0</v>
      </c>
      <c r="Y88" s="65"/>
      <c r="Z88" s="66"/>
      <c r="AA88" s="66"/>
      <c r="AB88" s="66"/>
      <c r="AC88" s="66">
        <f t="shared" si="51"/>
        <v>0</v>
      </c>
      <c r="AD88" s="67"/>
      <c r="AE88" s="64">
        <f t="shared" si="30"/>
        <v>0</v>
      </c>
      <c r="AF88" s="65"/>
      <c r="AG88" s="66"/>
      <c r="AH88" s="66"/>
      <c r="AI88" s="66"/>
      <c r="AJ88" s="66">
        <f t="shared" si="53"/>
        <v>0</v>
      </c>
      <c r="AK88" s="67"/>
      <c r="AL88" s="74">
        <f t="shared" si="31"/>
        <v>10</v>
      </c>
    </row>
    <row r="89" spans="1:38" x14ac:dyDescent="0.3">
      <c r="A89" s="87" t="s">
        <v>162</v>
      </c>
      <c r="B89" s="88" t="s">
        <v>163</v>
      </c>
      <c r="C89" s="64"/>
      <c r="D89" s="65">
        <f>'[2]transportas ir kt.'!D59</f>
        <v>0</v>
      </c>
      <c r="E89" s="66">
        <f>'[2]transportas ir kt.'!E59</f>
        <v>0</v>
      </c>
      <c r="F89" s="66">
        <f>'[2]transportas ir kt.'!F59</f>
        <v>0</v>
      </c>
      <c r="G89" s="66">
        <f>'[2]transportas ir kt.'!G59</f>
        <v>0</v>
      </c>
      <c r="H89" s="66">
        <f t="shared" si="48"/>
        <v>0</v>
      </c>
      <c r="I89" s="67">
        <f>'[2]transportas ir kt.'!I59</f>
        <v>0</v>
      </c>
      <c r="J89" s="64">
        <f t="shared" si="49"/>
        <v>0</v>
      </c>
      <c r="K89" s="65">
        <f>'[2]transportas ir kt.'!K59</f>
        <v>0</v>
      </c>
      <c r="L89" s="66">
        <f>'[2]transportas ir kt.'!L59</f>
        <v>0</v>
      </c>
      <c r="M89" s="66">
        <f>'[2]transportas ir kt.'!M59</f>
        <v>4</v>
      </c>
      <c r="N89" s="66">
        <f>'[2]transportas ir kt.'!N59</f>
        <v>0</v>
      </c>
      <c r="O89" s="66">
        <f t="shared" si="50"/>
        <v>4</v>
      </c>
      <c r="P89" s="67">
        <v>4</v>
      </c>
      <c r="Q89" s="64">
        <f t="shared" si="28"/>
        <v>0</v>
      </c>
      <c r="R89" s="78">
        <f>'[2]transportas ir kt.'!R59</f>
        <v>0</v>
      </c>
      <c r="S89" s="66">
        <f>'[2]transportas ir kt.'!S59</f>
        <v>0</v>
      </c>
      <c r="T89" s="66">
        <f>'[2]transportas ir kt.'!T59</f>
        <v>0</v>
      </c>
      <c r="U89" s="66">
        <f>'[2]transportas ir kt.'!U59</f>
        <v>0</v>
      </c>
      <c r="V89" s="66">
        <f t="shared" si="52"/>
        <v>0</v>
      </c>
      <c r="W89" s="66">
        <v>0</v>
      </c>
      <c r="X89" s="64">
        <f t="shared" si="29"/>
        <v>0</v>
      </c>
      <c r="Y89" s="65"/>
      <c r="Z89" s="66"/>
      <c r="AA89" s="66"/>
      <c r="AB89" s="66"/>
      <c r="AC89" s="66">
        <f t="shared" si="51"/>
        <v>0</v>
      </c>
      <c r="AD89" s="67"/>
      <c r="AE89" s="64">
        <f t="shared" si="30"/>
        <v>0</v>
      </c>
      <c r="AF89" s="65"/>
      <c r="AG89" s="66"/>
      <c r="AH89" s="66"/>
      <c r="AI89" s="66"/>
      <c r="AJ89" s="66">
        <f t="shared" si="53"/>
        <v>0</v>
      </c>
      <c r="AK89" s="67"/>
      <c r="AL89" s="74">
        <f t="shared" si="31"/>
        <v>4</v>
      </c>
    </row>
    <row r="90" spans="1:38" x14ac:dyDescent="0.3">
      <c r="A90" s="83" t="s">
        <v>164</v>
      </c>
      <c r="B90" s="89" t="s">
        <v>165</v>
      </c>
      <c r="C90" s="90"/>
      <c r="D90" s="91">
        <f>'[2]transportas ir kt.'!D60</f>
        <v>0</v>
      </c>
      <c r="E90" s="92">
        <f>'[2]transportas ir kt.'!E60</f>
        <v>0</v>
      </c>
      <c r="F90" s="168">
        <v>239</v>
      </c>
      <c r="G90" s="168">
        <f>'[2]transportas ir kt.'!G60</f>
        <v>0</v>
      </c>
      <c r="H90" s="168">
        <f t="shared" ref="H90:H92" si="54">SUM(D90:G90)</f>
        <v>239</v>
      </c>
      <c r="I90" s="169">
        <v>239</v>
      </c>
      <c r="J90" s="90">
        <f t="shared" si="49"/>
        <v>0</v>
      </c>
      <c r="K90" s="91">
        <f>'[2]transportas ir kt.'!K60</f>
        <v>0</v>
      </c>
      <c r="L90" s="92">
        <f>'[2]transportas ir kt.'!L60</f>
        <v>0</v>
      </c>
      <c r="M90" s="92">
        <f>'[2]transportas ir kt.'!M60</f>
        <v>0</v>
      </c>
      <c r="N90" s="92">
        <f>'[2]transportas ir kt.'!N60</f>
        <v>0</v>
      </c>
      <c r="O90" s="92">
        <f t="shared" si="50"/>
        <v>0</v>
      </c>
      <c r="P90" s="93"/>
      <c r="Q90" s="90">
        <f t="shared" si="28"/>
        <v>0</v>
      </c>
      <c r="R90" s="91">
        <f>'[2]transportas ir kt.'!R60</f>
        <v>0</v>
      </c>
      <c r="S90" s="92">
        <f>'[2]transportas ir kt.'!S60</f>
        <v>0</v>
      </c>
      <c r="T90" s="92">
        <f>'[2]transportas ir kt.'!T60</f>
        <v>0</v>
      </c>
      <c r="U90" s="92">
        <f>'[2]transportas ir kt.'!U60</f>
        <v>0</v>
      </c>
      <c r="V90" s="92">
        <f t="shared" si="52"/>
        <v>0</v>
      </c>
      <c r="W90" s="93">
        <v>0</v>
      </c>
      <c r="X90" s="90">
        <f t="shared" si="29"/>
        <v>0</v>
      </c>
      <c r="Y90" s="91"/>
      <c r="Z90" s="92"/>
      <c r="AA90" s="92"/>
      <c r="AB90" s="92"/>
      <c r="AC90" s="92">
        <f t="shared" si="51"/>
        <v>0</v>
      </c>
      <c r="AD90" s="93"/>
      <c r="AE90" s="90">
        <f t="shared" si="30"/>
        <v>0</v>
      </c>
      <c r="AF90" s="91"/>
      <c r="AG90" s="92"/>
      <c r="AH90" s="92"/>
      <c r="AI90" s="92"/>
      <c r="AJ90" s="92">
        <f t="shared" si="53"/>
        <v>0</v>
      </c>
      <c r="AK90" s="93"/>
      <c r="AL90" s="172">
        <f t="shared" si="31"/>
        <v>239</v>
      </c>
    </row>
    <row r="91" spans="1:38" ht="20.25" customHeight="1" x14ac:dyDescent="0.3">
      <c r="A91" s="83" t="s">
        <v>166</v>
      </c>
      <c r="B91" s="95" t="s">
        <v>167</v>
      </c>
      <c r="C91" s="64"/>
      <c r="D91" s="65">
        <f>'[2]transportas ir kt.'!D61</f>
        <v>0</v>
      </c>
      <c r="E91" s="66">
        <v>10</v>
      </c>
      <c r="F91" s="66">
        <f>'[2]transportas ir kt.'!F61</f>
        <v>0</v>
      </c>
      <c r="G91" s="66">
        <f>'[2]transportas ir kt.'!G61</f>
        <v>0</v>
      </c>
      <c r="H91" s="66">
        <f t="shared" si="54"/>
        <v>10</v>
      </c>
      <c r="I91" s="96">
        <v>10</v>
      </c>
      <c r="J91" s="64">
        <f t="shared" si="49"/>
        <v>0</v>
      </c>
      <c r="K91" s="65">
        <f>'[2]transportas ir kt.'!K61</f>
        <v>0</v>
      </c>
      <c r="L91" s="66">
        <f>'[2]transportas ir kt.'!L61</f>
        <v>0</v>
      </c>
      <c r="M91" s="66">
        <f>'[2]transportas ir kt.'!M61</f>
        <v>0</v>
      </c>
      <c r="N91" s="66">
        <f>'[2]transportas ir kt.'!N61</f>
        <v>0</v>
      </c>
      <c r="O91" s="66">
        <f t="shared" si="50"/>
        <v>0</v>
      </c>
      <c r="P91" s="96"/>
      <c r="Q91" s="64">
        <f t="shared" si="28"/>
        <v>0</v>
      </c>
      <c r="R91" s="65">
        <f>'[2]transportas ir kt.'!R61</f>
        <v>0</v>
      </c>
      <c r="S91" s="66">
        <f>'[2]transportas ir kt.'!S61</f>
        <v>0</v>
      </c>
      <c r="T91" s="66">
        <f>'[2]transportas ir kt.'!T61</f>
        <v>0</v>
      </c>
      <c r="U91" s="66">
        <f>'[2]transportas ir kt.'!U61</f>
        <v>0</v>
      </c>
      <c r="V91" s="66">
        <f t="shared" si="52"/>
        <v>0</v>
      </c>
      <c r="W91" s="96">
        <v>0</v>
      </c>
      <c r="X91" s="64">
        <f t="shared" si="29"/>
        <v>0</v>
      </c>
      <c r="Y91" s="65"/>
      <c r="Z91" s="66"/>
      <c r="AA91" s="66"/>
      <c r="AB91" s="66"/>
      <c r="AC91" s="66">
        <f t="shared" si="51"/>
        <v>0</v>
      </c>
      <c r="AD91" s="96"/>
      <c r="AE91" s="64">
        <f t="shared" si="30"/>
        <v>0</v>
      </c>
      <c r="AF91" s="65"/>
      <c r="AG91" s="66"/>
      <c r="AH91" s="66"/>
      <c r="AI91" s="66"/>
      <c r="AJ91" s="66">
        <f t="shared" si="53"/>
        <v>0</v>
      </c>
      <c r="AK91" s="96"/>
      <c r="AL91" s="74">
        <f t="shared" si="31"/>
        <v>10</v>
      </c>
    </row>
    <row r="92" spans="1:38" ht="15" thickBot="1" x14ac:dyDescent="0.35">
      <c r="A92" s="97" t="s">
        <v>168</v>
      </c>
      <c r="B92" s="98" t="s">
        <v>169</v>
      </c>
      <c r="C92" s="99"/>
      <c r="D92" s="100">
        <f>'[2]transportas ir kt.'!D62</f>
        <v>0</v>
      </c>
      <c r="E92" s="101">
        <f>'[2]transportas ir kt.'!E62</f>
        <v>0</v>
      </c>
      <c r="F92" s="101">
        <f>'[2]transportas ir kt.'!F62</f>
        <v>0</v>
      </c>
      <c r="G92" s="101">
        <f>'[2]transportas ir kt.'!G62</f>
        <v>0</v>
      </c>
      <c r="H92" s="101">
        <f t="shared" si="54"/>
        <v>0</v>
      </c>
      <c r="I92" s="102">
        <f>'[2]transportas ir kt.'!I62</f>
        <v>0</v>
      </c>
      <c r="J92" s="99">
        <f t="shared" si="49"/>
        <v>0</v>
      </c>
      <c r="K92" s="100">
        <f>'[2]transportas ir kt.'!K62</f>
        <v>0</v>
      </c>
      <c r="L92" s="101">
        <f>'[2]transportas ir kt.'!L62</f>
        <v>0</v>
      </c>
      <c r="M92" s="101">
        <f>'[2]transportas ir kt.'!M62</f>
        <v>0</v>
      </c>
      <c r="N92" s="101">
        <f>'[2]transportas ir kt.'!N62</f>
        <v>0</v>
      </c>
      <c r="O92" s="101">
        <f t="shared" si="50"/>
        <v>0</v>
      </c>
      <c r="P92" s="102"/>
      <c r="Q92" s="99">
        <f t="shared" si="28"/>
        <v>0</v>
      </c>
      <c r="R92" s="100">
        <f>'[2]transportas ir kt.'!R62</f>
        <v>0</v>
      </c>
      <c r="S92" s="101">
        <f>'[2]transportas ir kt.'!S62</f>
        <v>0</v>
      </c>
      <c r="T92" s="101">
        <f>'[2]transportas ir kt.'!T62</f>
        <v>0</v>
      </c>
      <c r="U92" s="101">
        <f>'[2]transportas ir kt.'!U62</f>
        <v>0</v>
      </c>
      <c r="V92" s="101">
        <f t="shared" si="52"/>
        <v>0</v>
      </c>
      <c r="W92" s="102">
        <v>0</v>
      </c>
      <c r="X92" s="99">
        <f t="shared" si="29"/>
        <v>0</v>
      </c>
      <c r="Y92" s="100"/>
      <c r="Z92" s="101"/>
      <c r="AA92" s="101">
        <v>90</v>
      </c>
      <c r="AB92" s="101" t="e">
        <f>'[2]transportas ir kt.'!AB62</f>
        <v>#REF!</v>
      </c>
      <c r="AC92" s="101" t="e">
        <f t="shared" si="51"/>
        <v>#REF!</v>
      </c>
      <c r="AD92" s="102">
        <v>90</v>
      </c>
      <c r="AE92" s="99" t="e">
        <f t="shared" si="30"/>
        <v>#REF!</v>
      </c>
      <c r="AF92" s="100"/>
      <c r="AG92" s="101"/>
      <c r="AH92" s="101">
        <v>60</v>
      </c>
      <c r="AI92" s="101"/>
      <c r="AJ92" s="101">
        <f t="shared" si="53"/>
        <v>60</v>
      </c>
      <c r="AK92" s="102">
        <v>60</v>
      </c>
      <c r="AL92" s="103" t="e">
        <f t="shared" si="31"/>
        <v>#REF!</v>
      </c>
    </row>
  </sheetData>
  <mergeCells count="13">
    <mergeCell ref="X5:X6"/>
    <mergeCell ref="Y5:AD5"/>
    <mergeCell ref="AE5:AE6"/>
    <mergeCell ref="AF5:AK5"/>
    <mergeCell ref="AL5:AL6"/>
    <mergeCell ref="A2:U2"/>
    <mergeCell ref="A5:A6"/>
    <mergeCell ref="C5:C6"/>
    <mergeCell ref="D5:I5"/>
    <mergeCell ref="J5:J6"/>
    <mergeCell ref="K5:P5"/>
    <mergeCell ref="Q5:Q6"/>
    <mergeCell ref="R5:W5"/>
  </mergeCells>
  <conditionalFormatting sqref="B13:B14">
    <cfRule type="cellIs" dxfId="49" priority="1" operator="equal">
      <formula>0</formula>
    </cfRule>
  </conditionalFormatting>
  <pageMargins left="0.70866141732283472" right="0.70866141732283472" top="0.74803149606299213" bottom="0.74803149606299213" header="0.31496062992125984" footer="0.31496062992125984"/>
  <pageSetup paperSize="8" scale="37" fitToHeight="0" orientation="landscape" r:id="rId1"/>
  <headerFooter>
    <oddFooter>&amp;C&amp;P</oddFooter>
  </headerFooter>
  <rowBreaks count="2" manualBreakCount="2">
    <brk id="40" max="16383" man="1"/>
    <brk id="69" max="16383" man="1"/>
  </rowBreaks>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49FE44-6A18-4AF6-AFB3-9C7A24F317AF}">
  <sheetPr>
    <pageSetUpPr fitToPage="1"/>
  </sheetPr>
  <dimension ref="A1:AP92"/>
  <sheetViews>
    <sheetView showGridLines="0" showZeros="0" zoomScaleNormal="100" workbookViewId="0">
      <pane xSplit="2" ySplit="7" topLeftCell="C8" activePane="bottomRight" state="frozen"/>
      <selection pane="topRight" activeCell="C1" sqref="C1"/>
      <selection pane="bottomLeft" activeCell="A7" sqref="A7"/>
      <selection pane="bottomRight" activeCell="K13" sqref="K13"/>
    </sheetView>
  </sheetViews>
  <sheetFormatPr defaultRowHeight="14.4" x14ac:dyDescent="0.3"/>
  <cols>
    <col min="2" max="2" width="51.6640625" customWidth="1"/>
    <col min="3" max="3" width="11.5546875" customWidth="1"/>
    <col min="4" max="6" width="9.5546875" bestFit="1" customWidth="1"/>
    <col min="7" max="7" width="9.33203125" bestFit="1" customWidth="1"/>
    <col min="8" max="9" width="9.5546875" bestFit="1" customWidth="1"/>
    <col min="10" max="10" width="10.109375" customWidth="1"/>
    <col min="11" max="14" width="9.33203125" customWidth="1"/>
    <col min="15" max="16" width="9.5546875" customWidth="1"/>
    <col min="17" max="17" width="10.109375" customWidth="1"/>
    <col min="18" max="29" width="9.33203125" customWidth="1"/>
    <col min="30" max="30" width="11.5546875" customWidth="1"/>
    <col min="31" max="36" width="9.33203125" customWidth="1"/>
    <col min="37" max="37" width="10" customWidth="1"/>
    <col min="38" max="38" width="11.33203125" customWidth="1"/>
  </cols>
  <sheetData>
    <row r="1" spans="1:42" ht="16.8" customHeight="1" x14ac:dyDescent="0.3">
      <c r="Q1" s="1" t="s">
        <v>313</v>
      </c>
    </row>
    <row r="2" spans="1:42" ht="16.8" customHeight="1" x14ac:dyDescent="0.3">
      <c r="Q2" s="1" t="s">
        <v>312</v>
      </c>
    </row>
    <row r="3" spans="1:42" x14ac:dyDescent="0.3">
      <c r="A3" s="315" t="s">
        <v>0</v>
      </c>
      <c r="B3" s="315"/>
      <c r="C3" s="315"/>
      <c r="D3" s="315"/>
      <c r="E3" s="315"/>
      <c r="F3" s="315"/>
      <c r="G3" s="315"/>
      <c r="H3" s="315"/>
      <c r="I3" s="315"/>
      <c r="J3" s="315"/>
      <c r="K3" s="315"/>
      <c r="L3" s="315"/>
      <c r="M3" s="315"/>
      <c r="N3" s="315"/>
      <c r="O3" s="315"/>
      <c r="P3" s="315"/>
      <c r="Q3" s="315"/>
      <c r="R3" s="315"/>
      <c r="S3" s="315"/>
      <c r="T3" s="315"/>
      <c r="U3" s="315"/>
      <c r="V3" s="3"/>
      <c r="W3" s="3"/>
      <c r="X3" s="3"/>
      <c r="Y3" s="3"/>
      <c r="Z3" s="3"/>
      <c r="AA3" s="3"/>
      <c r="AB3" s="3"/>
      <c r="AC3" s="3"/>
      <c r="AD3" s="3"/>
      <c r="AE3" s="3"/>
      <c r="AF3" s="3"/>
      <c r="AG3" s="3"/>
      <c r="AH3" s="3"/>
      <c r="AI3" s="3"/>
      <c r="AJ3" s="3"/>
      <c r="AK3" s="3"/>
      <c r="AL3" s="3"/>
    </row>
    <row r="4" spans="1:42" ht="15" thickBot="1" x14ac:dyDescent="0.35">
      <c r="A4" s="2"/>
      <c r="B4" s="2"/>
      <c r="C4" s="2"/>
      <c r="D4" s="2"/>
      <c r="E4" s="2"/>
      <c r="F4" s="2"/>
      <c r="G4" s="2"/>
      <c r="H4" s="2">
        <f>+H43-H53-H55-H86-I90*0.5</f>
        <v>3592.0200000000004</v>
      </c>
      <c r="I4" s="2"/>
      <c r="J4" s="2"/>
      <c r="K4" s="2"/>
      <c r="L4" s="2"/>
      <c r="M4" s="2"/>
      <c r="N4" s="2"/>
      <c r="O4" s="2"/>
      <c r="P4" s="2"/>
      <c r="Q4" s="2"/>
      <c r="R4" s="2"/>
      <c r="S4" s="2"/>
      <c r="T4" s="2"/>
      <c r="U4" s="2"/>
      <c r="V4" s="3"/>
      <c r="W4" s="3"/>
      <c r="X4" s="3"/>
      <c r="Y4" s="3"/>
      <c r="Z4" s="3"/>
      <c r="AA4" s="3"/>
      <c r="AB4" s="3"/>
      <c r="AC4" s="3"/>
      <c r="AD4" s="3"/>
      <c r="AE4" s="3"/>
      <c r="AF4" s="3"/>
      <c r="AG4" s="3"/>
      <c r="AH4" s="3"/>
      <c r="AI4" s="3"/>
      <c r="AJ4" s="3"/>
      <c r="AK4" s="3"/>
      <c r="AL4" s="3"/>
    </row>
    <row r="5" spans="1:42" ht="30.75" hidden="1" customHeight="1" thickBot="1" x14ac:dyDescent="0.35">
      <c r="A5" s="3"/>
      <c r="B5" s="3"/>
      <c r="C5" s="3"/>
      <c r="D5" s="4">
        <f>D8-D41</f>
        <v>56.673745000000054</v>
      </c>
      <c r="E5" s="4">
        <f>E8-E41</f>
        <v>-68.244721666666919</v>
      </c>
      <c r="F5" s="4">
        <f>F8-F41</f>
        <v>-25.853350238095118</v>
      </c>
      <c r="G5" s="4">
        <f>G8-G41</f>
        <v>37.416999761904719</v>
      </c>
      <c r="H5" s="4">
        <f>H8-H41</f>
        <v>-7.3271428573207231E-3</v>
      </c>
      <c r="I5" s="4"/>
      <c r="J5" s="4">
        <f t="shared" ref="J5:O5" si="0">J8-J41</f>
        <v>0</v>
      </c>
      <c r="K5" s="4">
        <f t="shared" si="0"/>
        <v>31.155512261904676</v>
      </c>
      <c r="L5" s="4">
        <f t="shared" si="0"/>
        <v>9.7788455952380104</v>
      </c>
      <c r="M5" s="4">
        <f t="shared" si="0"/>
        <v>-110.99115440476197</v>
      </c>
      <c r="N5" s="4">
        <f t="shared" si="0"/>
        <v>178.74949559523793</v>
      </c>
      <c r="O5" s="4">
        <f t="shared" si="0"/>
        <v>108.69269904761836</v>
      </c>
      <c r="P5" s="4"/>
      <c r="Q5" s="4">
        <f t="shared" ref="Q5:V5" si="1">Q8-Q41</f>
        <v>0</v>
      </c>
      <c r="R5" s="4">
        <f t="shared" si="1"/>
        <v>24.03899738095231</v>
      </c>
      <c r="S5" s="4">
        <f t="shared" si="1"/>
        <v>16.745664047618988</v>
      </c>
      <c r="T5" s="4">
        <f t="shared" si="1"/>
        <v>23.195664047618948</v>
      </c>
      <c r="U5" s="4">
        <f t="shared" si="1"/>
        <v>23.278164047618958</v>
      </c>
      <c r="V5" s="4">
        <f t="shared" si="1"/>
        <v>87.258489523809203</v>
      </c>
      <c r="W5" s="4"/>
      <c r="X5" s="4">
        <f t="shared" ref="X5:AC5" si="2">X8-X41</f>
        <v>0</v>
      </c>
      <c r="Y5" s="4" t="e">
        <f t="shared" si="2"/>
        <v>#REF!</v>
      </c>
      <c r="Z5" s="4" t="e">
        <f t="shared" si="2"/>
        <v>#REF!</v>
      </c>
      <c r="AA5" s="4" t="e">
        <f t="shared" si="2"/>
        <v>#REF!</v>
      </c>
      <c r="AB5" s="4" t="e">
        <f t="shared" si="2"/>
        <v>#REF!</v>
      </c>
      <c r="AC5" s="4" t="e">
        <f t="shared" si="2"/>
        <v>#REF!</v>
      </c>
      <c r="AD5" s="4"/>
      <c r="AE5" s="4" t="e">
        <f t="shared" ref="AE5:AJ5" si="3">AE8-AE41</f>
        <v>#REF!</v>
      </c>
      <c r="AF5" s="4" t="e">
        <f t="shared" si="3"/>
        <v>#REF!</v>
      </c>
      <c r="AG5" s="4" t="e">
        <f t="shared" si="3"/>
        <v>#REF!</v>
      </c>
      <c r="AH5" s="4" t="e">
        <f t="shared" si="3"/>
        <v>#REF!</v>
      </c>
      <c r="AI5" s="4" t="e">
        <f t="shared" si="3"/>
        <v>#REF!</v>
      </c>
      <c r="AJ5" s="4" t="e">
        <f t="shared" si="3"/>
        <v>#REF!</v>
      </c>
      <c r="AK5" s="4"/>
      <c r="AL5" s="5" t="e">
        <f>AL8-AL41</f>
        <v>#REF!</v>
      </c>
    </row>
    <row r="6" spans="1:42" ht="29.25" customHeight="1" thickBot="1" x14ac:dyDescent="0.35">
      <c r="A6" s="306" t="s">
        <v>1</v>
      </c>
      <c r="B6" s="6" t="s">
        <v>2</v>
      </c>
      <c r="C6" s="308" t="s">
        <v>3</v>
      </c>
      <c r="D6" s="310" t="s">
        <v>4</v>
      </c>
      <c r="E6" s="311"/>
      <c r="F6" s="311"/>
      <c r="G6" s="311"/>
      <c r="H6" s="311"/>
      <c r="I6" s="311"/>
      <c r="J6" s="308" t="s">
        <v>5</v>
      </c>
      <c r="K6" s="312" t="s">
        <v>6</v>
      </c>
      <c r="L6" s="313"/>
      <c r="M6" s="313"/>
      <c r="N6" s="313"/>
      <c r="O6" s="313"/>
      <c r="P6" s="314"/>
      <c r="Q6" s="308" t="s">
        <v>7</v>
      </c>
      <c r="R6" s="312" t="s">
        <v>8</v>
      </c>
      <c r="S6" s="313"/>
      <c r="T6" s="313"/>
      <c r="U6" s="313"/>
      <c r="V6" s="313"/>
      <c r="W6" s="314"/>
      <c r="X6" s="308" t="s">
        <v>9</v>
      </c>
      <c r="Y6" s="313" t="s">
        <v>10</v>
      </c>
      <c r="Z6" s="313"/>
      <c r="AA6" s="313"/>
      <c r="AB6" s="313"/>
      <c r="AC6" s="313"/>
      <c r="AD6" s="314"/>
      <c r="AE6" s="308" t="s">
        <v>11</v>
      </c>
      <c r="AF6" s="312" t="s">
        <v>12</v>
      </c>
      <c r="AG6" s="313"/>
      <c r="AH6" s="313"/>
      <c r="AI6" s="313"/>
      <c r="AJ6" s="313"/>
      <c r="AK6" s="314"/>
      <c r="AL6" s="302" t="s">
        <v>13</v>
      </c>
    </row>
    <row r="7" spans="1:42" ht="41.4" thickBot="1" x14ac:dyDescent="0.35">
      <c r="A7" s="307"/>
      <c r="B7" s="7" t="s">
        <v>14</v>
      </c>
      <c r="C7" s="309"/>
      <c r="D7" s="8" t="s">
        <v>15</v>
      </c>
      <c r="E7" s="9" t="s">
        <v>16</v>
      </c>
      <c r="F7" s="9" t="s">
        <v>17</v>
      </c>
      <c r="G7" s="9" t="s">
        <v>18</v>
      </c>
      <c r="H7" s="9" t="s">
        <v>19</v>
      </c>
      <c r="I7" s="10" t="s">
        <v>20</v>
      </c>
      <c r="J7" s="309"/>
      <c r="K7" s="11" t="s">
        <v>15</v>
      </c>
      <c r="L7" s="12" t="s">
        <v>16</v>
      </c>
      <c r="M7" s="12" t="s">
        <v>17</v>
      </c>
      <c r="N7" s="12" t="s">
        <v>18</v>
      </c>
      <c r="O7" s="12" t="s">
        <v>19</v>
      </c>
      <c r="P7" s="13" t="s">
        <v>20</v>
      </c>
      <c r="Q7" s="309"/>
      <c r="R7" s="14" t="s">
        <v>15</v>
      </c>
      <c r="S7" s="9" t="s">
        <v>16</v>
      </c>
      <c r="T7" s="9" t="s">
        <v>17</v>
      </c>
      <c r="U7" s="9" t="s">
        <v>18</v>
      </c>
      <c r="V7" s="9" t="s">
        <v>19</v>
      </c>
      <c r="W7" s="15" t="s">
        <v>20</v>
      </c>
      <c r="X7" s="309"/>
      <c r="Y7" s="11" t="s">
        <v>15</v>
      </c>
      <c r="Z7" s="12" t="s">
        <v>16</v>
      </c>
      <c r="AA7" s="12" t="s">
        <v>17</v>
      </c>
      <c r="AB7" s="12" t="s">
        <v>18</v>
      </c>
      <c r="AC7" s="12" t="s">
        <v>19</v>
      </c>
      <c r="AD7" s="13" t="s">
        <v>20</v>
      </c>
      <c r="AE7" s="309"/>
      <c r="AF7" s="8" t="s">
        <v>15</v>
      </c>
      <c r="AG7" s="9" t="s">
        <v>16</v>
      </c>
      <c r="AH7" s="9" t="s">
        <v>17</v>
      </c>
      <c r="AI7" s="9" t="s">
        <v>18</v>
      </c>
      <c r="AJ7" s="9" t="s">
        <v>19</v>
      </c>
      <c r="AK7" s="10" t="s">
        <v>20</v>
      </c>
      <c r="AL7" s="303"/>
      <c r="AN7" s="16"/>
    </row>
    <row r="8" spans="1:42" ht="15.75" customHeight="1" x14ac:dyDescent="0.3">
      <c r="A8" s="17" t="s">
        <v>21</v>
      </c>
      <c r="B8" s="18" t="s">
        <v>22</v>
      </c>
      <c r="C8" s="19">
        <f t="shared" ref="C8:I8" si="4">C9+C10+C22+C33+C39</f>
        <v>1585.19</v>
      </c>
      <c r="D8" s="20">
        <f t="shared" si="4"/>
        <v>1633.5324500000002</v>
      </c>
      <c r="E8" s="21">
        <f t="shared" si="4"/>
        <v>1162.1839833333333</v>
      </c>
      <c r="F8" s="21">
        <f t="shared" si="4"/>
        <v>1185.4053547619048</v>
      </c>
      <c r="G8" s="21">
        <f t="shared" si="4"/>
        <v>295.79570476190474</v>
      </c>
      <c r="H8" s="22">
        <f t="shared" si="4"/>
        <v>4276.9174928571429</v>
      </c>
      <c r="I8" s="23">
        <f t="shared" si="4"/>
        <v>0</v>
      </c>
      <c r="J8" s="19"/>
      <c r="K8" s="20">
        <f t="shared" ref="K8:W8" si="5">K9+K10+K22+K33+K39</f>
        <v>225.9569047619047</v>
      </c>
      <c r="L8" s="21">
        <f t="shared" si="5"/>
        <v>210.57023809523804</v>
      </c>
      <c r="M8" s="21">
        <f t="shared" si="5"/>
        <v>372.98023809523806</v>
      </c>
      <c r="N8" s="21">
        <f t="shared" si="5"/>
        <v>1086.490888095238</v>
      </c>
      <c r="O8" s="21">
        <f t="shared" si="5"/>
        <v>1895.9982690476188</v>
      </c>
      <c r="P8" s="23">
        <f t="shared" si="5"/>
        <v>0</v>
      </c>
      <c r="Q8" s="19">
        <f t="shared" si="5"/>
        <v>0</v>
      </c>
      <c r="R8" s="19">
        <f t="shared" si="5"/>
        <v>219.73810238095231</v>
      </c>
      <c r="S8" s="19">
        <f t="shared" si="5"/>
        <v>221.64476904761898</v>
      </c>
      <c r="T8" s="19">
        <f t="shared" si="5"/>
        <v>807.53476904761897</v>
      </c>
      <c r="U8" s="19">
        <f t="shared" si="5"/>
        <v>223.72726904761896</v>
      </c>
      <c r="V8" s="19">
        <f t="shared" si="5"/>
        <v>1472.6449095238092</v>
      </c>
      <c r="W8" s="19">
        <f t="shared" si="5"/>
        <v>0</v>
      </c>
      <c r="X8" s="19"/>
      <c r="Y8" s="20">
        <f t="shared" ref="Y8:AD8" si="6">Y9+Y10+Y22+Y33+Y39</f>
        <v>216.90726904761897</v>
      </c>
      <c r="Z8" s="21">
        <f t="shared" si="6"/>
        <v>216.90726904761897</v>
      </c>
      <c r="AA8" s="21">
        <f t="shared" si="6"/>
        <v>216.90726904761897</v>
      </c>
      <c r="AB8" s="21">
        <f t="shared" si="6"/>
        <v>219.71976904761897</v>
      </c>
      <c r="AC8" s="21">
        <f t="shared" si="6"/>
        <v>870.44157619047587</v>
      </c>
      <c r="AD8" s="23">
        <f t="shared" si="6"/>
        <v>0</v>
      </c>
      <c r="AE8" s="19"/>
      <c r="AF8" s="19">
        <f t="shared" ref="AF8:AK8" si="7">AF9+AF10+AF22+AF33+AF39</f>
        <v>229.54948333333326</v>
      </c>
      <c r="AG8" s="19">
        <f t="shared" si="7"/>
        <v>229.54948333333326</v>
      </c>
      <c r="AH8" s="19">
        <f t="shared" si="7"/>
        <v>229.44948333333326</v>
      </c>
      <c r="AI8" s="19">
        <f t="shared" si="7"/>
        <v>231.58448333333328</v>
      </c>
      <c r="AJ8" s="19">
        <f t="shared" si="7"/>
        <v>920.13293333333309</v>
      </c>
      <c r="AK8" s="19">
        <f t="shared" si="7"/>
        <v>0</v>
      </c>
      <c r="AL8" s="19">
        <f>AL9+AL10+AL22+AL33+AL39</f>
        <v>9436.1351809523803</v>
      </c>
      <c r="AN8" s="16"/>
      <c r="AP8" s="16"/>
    </row>
    <row r="9" spans="1:42" ht="15.75" customHeight="1" x14ac:dyDescent="0.3">
      <c r="A9" s="24" t="s">
        <v>23</v>
      </c>
      <c r="B9" s="25" t="s">
        <v>24</v>
      </c>
      <c r="C9" s="26"/>
      <c r="D9" s="27">
        <f>'[2]Nusidėvėjimo skaičiavimas'!E44+D86</f>
        <v>102.36345</v>
      </c>
      <c r="E9" s="27">
        <f>'[2]Nusidėvėjimo skaičiavimas'!F44+E86</f>
        <v>104.84398333333334</v>
      </c>
      <c r="F9" s="27">
        <f>'[2]Nusidėvėjimo skaičiavimas'!G44+F86</f>
        <v>115.26535476190476</v>
      </c>
      <c r="G9" s="27">
        <f>'[2]Nusidėvėjimo skaičiavimas'!H44+G86</f>
        <v>214.55570476190471</v>
      </c>
      <c r="H9" s="22">
        <f>SUM(D9:G9)</f>
        <v>537.02849285714285</v>
      </c>
      <c r="I9" s="28"/>
      <c r="J9" s="26"/>
      <c r="K9" s="27">
        <f>'[2]Nusidėvėjimo skaičiavimas'!J44+K86</f>
        <v>208.31690476190471</v>
      </c>
      <c r="L9" s="27">
        <f>'[2]Nusidėvėjimo skaičiavimas'!K44+L86</f>
        <v>210.57023809523804</v>
      </c>
      <c r="M9" s="27">
        <f>'[2]Nusidėvėjimo skaičiavimas'!L44+M86</f>
        <v>210.57023809523804</v>
      </c>
      <c r="N9" s="27">
        <f>'[2]Nusidėvėjimo skaičiavimas'!M44+N86</f>
        <v>212.06088809523803</v>
      </c>
      <c r="O9" s="22">
        <f>SUM(K9:N9)</f>
        <v>841.5182690476189</v>
      </c>
      <c r="P9" s="28"/>
      <c r="Q9" s="26"/>
      <c r="R9" s="29">
        <f>'[2]Nusidėvėjimo skaičiavimas'!O44+R86</f>
        <v>219.73810238095231</v>
      </c>
      <c r="S9" s="29">
        <f>'[2]Nusidėvėjimo skaičiavimas'!P44+S86</f>
        <v>221.64476904761898</v>
      </c>
      <c r="T9" s="29">
        <f>'[2]Nusidėvėjimo skaičiavimas'!Q44+T86</f>
        <v>221.63476904761899</v>
      </c>
      <c r="U9" s="29">
        <f>'[2]Nusidėvėjimo skaičiavimas'!R44+U86</f>
        <v>223.72726904761896</v>
      </c>
      <c r="V9" s="22">
        <f>SUM(R9:U9)</f>
        <v>886.74490952380927</v>
      </c>
      <c r="W9" s="33"/>
      <c r="X9" s="26"/>
      <c r="Y9" s="27">
        <f>'[2]Nusidėvėjimo skaičiavimas'!T44+Y86</f>
        <v>216.90726904761897</v>
      </c>
      <c r="Z9" s="27">
        <f>'[2]Nusidėvėjimo skaičiavimas'!U44+Z86</f>
        <v>216.90726904761897</v>
      </c>
      <c r="AA9" s="27">
        <f>'[2]Nusidėvėjimo skaičiavimas'!V44+AA86</f>
        <v>216.90726904761897</v>
      </c>
      <c r="AB9" s="22">
        <f>'[2]Nusidėvėjimo skaičiavimas'!W44+AB86</f>
        <v>219.71976904761897</v>
      </c>
      <c r="AC9" s="22">
        <f>SUM(Y9:AB9)</f>
        <v>870.44157619047587</v>
      </c>
      <c r="AD9" s="28"/>
      <c r="AE9" s="26"/>
      <c r="AF9" s="27">
        <f>'[2]Nusidėvėjimo skaičiavimas'!Y44+AF86</f>
        <v>229.54948333333326</v>
      </c>
      <c r="AG9" s="27">
        <f>'[2]Nusidėvėjimo skaičiavimas'!Z44+AG86</f>
        <v>229.54948333333326</v>
      </c>
      <c r="AH9" s="27">
        <f>'[2]Nusidėvėjimo skaičiavimas'!AA44+AH86</f>
        <v>229.44948333333326</v>
      </c>
      <c r="AI9" s="27">
        <f>'[2]Nusidėvėjimo skaičiavimas'!AB44+AI86</f>
        <v>231.58448333333328</v>
      </c>
      <c r="AJ9" s="22">
        <f>SUM(AF9:AI9)</f>
        <v>920.13293333333309</v>
      </c>
      <c r="AK9" s="28"/>
      <c r="AL9" s="26">
        <f>H9+O9+V9+AC9+AJ9</f>
        <v>4055.8661809523801</v>
      </c>
      <c r="AN9" s="16"/>
      <c r="AP9" s="16"/>
    </row>
    <row r="10" spans="1:42" ht="15.75" customHeight="1" x14ac:dyDescent="0.3">
      <c r="A10" s="24" t="s">
        <v>25</v>
      </c>
      <c r="B10" s="25" t="s">
        <v>26</v>
      </c>
      <c r="C10" s="26">
        <f>SUM(C11:C21)</f>
        <v>461.92</v>
      </c>
      <c r="D10" s="27">
        <f t="shared" ref="D10:AL10" si="8">SUM(D11:D21)</f>
        <v>616.26900000000001</v>
      </c>
      <c r="E10" s="22">
        <f t="shared" si="8"/>
        <v>406.87</v>
      </c>
      <c r="F10" s="22">
        <f t="shared" si="8"/>
        <v>390.49</v>
      </c>
      <c r="G10" s="22">
        <f t="shared" si="8"/>
        <v>0</v>
      </c>
      <c r="H10" s="22">
        <f t="shared" si="8"/>
        <v>1413.6289999999999</v>
      </c>
      <c r="I10" s="22">
        <f t="shared" si="8"/>
        <v>0</v>
      </c>
      <c r="J10" s="26">
        <f t="shared" si="8"/>
        <v>0</v>
      </c>
      <c r="K10" s="27">
        <f t="shared" si="8"/>
        <v>17.64</v>
      </c>
      <c r="L10" s="22">
        <f t="shared" si="8"/>
        <v>0</v>
      </c>
      <c r="M10" s="22">
        <f t="shared" si="8"/>
        <v>14.28</v>
      </c>
      <c r="N10" s="22">
        <f t="shared" si="8"/>
        <v>287.8</v>
      </c>
      <c r="O10" s="22">
        <f t="shared" si="8"/>
        <v>319.72000000000003</v>
      </c>
      <c r="P10" s="28">
        <f t="shared" si="8"/>
        <v>0</v>
      </c>
      <c r="Q10" s="26">
        <f t="shared" si="8"/>
        <v>0</v>
      </c>
      <c r="R10" s="34">
        <f t="shared" si="8"/>
        <v>0</v>
      </c>
      <c r="S10" s="22">
        <f t="shared" si="8"/>
        <v>0</v>
      </c>
      <c r="T10" s="22">
        <f t="shared" si="8"/>
        <v>292.95</v>
      </c>
      <c r="U10" s="22">
        <f t="shared" si="8"/>
        <v>0</v>
      </c>
      <c r="V10" s="22">
        <f t="shared" si="8"/>
        <v>292.95</v>
      </c>
      <c r="W10" s="33">
        <f t="shared" si="8"/>
        <v>0</v>
      </c>
      <c r="X10" s="26">
        <f t="shared" si="8"/>
        <v>0</v>
      </c>
      <c r="Y10" s="27">
        <f>SUM(Y11:Y21)</f>
        <v>0</v>
      </c>
      <c r="Z10" s="22">
        <f t="shared" si="8"/>
        <v>0</v>
      </c>
      <c r="AA10" s="22">
        <f t="shared" si="8"/>
        <v>0</v>
      </c>
      <c r="AB10" s="22">
        <f t="shared" si="8"/>
        <v>0</v>
      </c>
      <c r="AC10" s="22">
        <f t="shared" si="8"/>
        <v>0</v>
      </c>
      <c r="AD10" s="28">
        <f t="shared" si="8"/>
        <v>0</v>
      </c>
      <c r="AE10" s="26">
        <f t="shared" si="8"/>
        <v>0</v>
      </c>
      <c r="AF10" s="27">
        <f t="shared" si="8"/>
        <v>0</v>
      </c>
      <c r="AG10" s="22">
        <f t="shared" si="8"/>
        <v>0</v>
      </c>
      <c r="AH10" s="22">
        <f t="shared" si="8"/>
        <v>0</v>
      </c>
      <c r="AI10" s="22">
        <f t="shared" si="8"/>
        <v>0</v>
      </c>
      <c r="AJ10" s="22">
        <f t="shared" si="8"/>
        <v>0</v>
      </c>
      <c r="AK10" s="28">
        <f t="shared" si="8"/>
        <v>0</v>
      </c>
      <c r="AL10" s="26">
        <f t="shared" si="8"/>
        <v>2026.2989999999998</v>
      </c>
      <c r="AN10" s="16"/>
    </row>
    <row r="11" spans="1:42" ht="33.75" customHeight="1" x14ac:dyDescent="0.3">
      <c r="A11" s="35" t="s">
        <v>27</v>
      </c>
      <c r="B11" s="36" t="s">
        <v>28</v>
      </c>
      <c r="C11" s="37">
        <v>402.46000000000004</v>
      </c>
      <c r="D11" s="38">
        <v>97.82</v>
      </c>
      <c r="E11" s="22"/>
      <c r="F11" s="22"/>
      <c r="G11" s="22"/>
      <c r="H11" s="39">
        <f>SUM(D11:G11)</f>
        <v>97.82</v>
      </c>
      <c r="I11" s="40"/>
      <c r="J11" s="37"/>
      <c r="K11" s="27"/>
      <c r="L11" s="22"/>
      <c r="M11" s="22"/>
      <c r="N11" s="22"/>
      <c r="O11" s="39">
        <f>SUM(K11:N11)</f>
        <v>0</v>
      </c>
      <c r="P11" s="28"/>
      <c r="Q11" s="37"/>
      <c r="R11" s="34"/>
      <c r="S11" s="22"/>
      <c r="T11" s="22"/>
      <c r="U11" s="22"/>
      <c r="V11" s="39">
        <f>SUM(R11:U11)</f>
        <v>0</v>
      </c>
      <c r="W11" s="33"/>
      <c r="X11" s="37"/>
      <c r="Y11" s="27"/>
      <c r="Z11" s="22"/>
      <c r="AA11" s="22"/>
      <c r="AB11" s="22"/>
      <c r="AC11" s="39">
        <f>SUM(Y11:AB11)</f>
        <v>0</v>
      </c>
      <c r="AD11" s="28"/>
      <c r="AE11" s="37"/>
      <c r="AF11" s="27"/>
      <c r="AG11" s="22"/>
      <c r="AH11" s="22"/>
      <c r="AI11" s="22"/>
      <c r="AJ11" s="39">
        <f>SUM(AF11:AI11)</f>
        <v>0</v>
      </c>
      <c r="AK11" s="28"/>
      <c r="AL11" s="37">
        <f t="shared" ref="AL11:AL40" si="9">H11+O11+V11+AC11+AJ11</f>
        <v>97.82</v>
      </c>
    </row>
    <row r="12" spans="1:42" ht="33.75" customHeight="1" x14ac:dyDescent="0.3">
      <c r="A12" s="35" t="s">
        <v>29</v>
      </c>
      <c r="B12" s="36" t="s">
        <v>30</v>
      </c>
      <c r="C12" s="37"/>
      <c r="D12" s="38">
        <v>414.9</v>
      </c>
      <c r="E12" s="39">
        <v>369.07</v>
      </c>
      <c r="F12" s="39">
        <v>369.07</v>
      </c>
      <c r="G12" s="22"/>
      <c r="H12" s="39">
        <f t="shared" ref="H12:H29" si="10">SUM(D12:G12)</f>
        <v>1153.04</v>
      </c>
      <c r="I12" s="40"/>
      <c r="J12" s="37"/>
      <c r="K12" s="27"/>
      <c r="L12" s="22"/>
      <c r="M12" s="22"/>
      <c r="N12" s="22"/>
      <c r="O12" s="39">
        <f t="shared" ref="O12:O32" si="11">SUM(K12:N12)</f>
        <v>0</v>
      </c>
      <c r="P12" s="28"/>
      <c r="Q12" s="37"/>
      <c r="R12" s="34"/>
      <c r="S12" s="22"/>
      <c r="T12" s="22"/>
      <c r="U12" s="22"/>
      <c r="V12" s="39">
        <f t="shared" ref="V12:V22" si="12">SUM(R12:U12)</f>
        <v>0</v>
      </c>
      <c r="W12" s="33"/>
      <c r="X12" s="37"/>
      <c r="Y12" s="27"/>
      <c r="Z12" s="22"/>
      <c r="AA12" s="22"/>
      <c r="AB12" s="22"/>
      <c r="AC12" s="39">
        <f t="shared" ref="AC12:AC24" si="13">SUM(Y12:AB12)</f>
        <v>0</v>
      </c>
      <c r="AD12" s="28"/>
      <c r="AE12" s="37"/>
      <c r="AF12" s="27"/>
      <c r="AG12" s="22"/>
      <c r="AH12" s="22"/>
      <c r="AI12" s="22"/>
      <c r="AJ12" s="39">
        <f t="shared" ref="AJ12:AJ22" si="14">SUM(AF12:AI12)</f>
        <v>0</v>
      </c>
      <c r="AK12" s="28"/>
      <c r="AL12" s="37">
        <f t="shared" si="9"/>
        <v>1153.04</v>
      </c>
    </row>
    <row r="13" spans="1:42" s="115" customFormat="1" ht="15.75" customHeight="1" x14ac:dyDescent="0.3">
      <c r="A13" s="104" t="s">
        <v>31</v>
      </c>
      <c r="B13" s="105"/>
      <c r="C13" s="106"/>
      <c r="D13" s="107"/>
      <c r="E13" s="108"/>
      <c r="F13" s="108"/>
      <c r="G13" s="109"/>
      <c r="H13" s="108">
        <f t="shared" si="10"/>
        <v>0</v>
      </c>
      <c r="I13" s="110"/>
      <c r="J13" s="111"/>
      <c r="K13" s="107"/>
      <c r="L13" s="109"/>
      <c r="M13" s="109"/>
      <c r="N13" s="109"/>
      <c r="O13" s="108">
        <f t="shared" si="11"/>
        <v>0</v>
      </c>
      <c r="P13" s="112"/>
      <c r="Q13" s="111"/>
      <c r="R13" s="113"/>
      <c r="S13" s="109"/>
      <c r="T13" s="109"/>
      <c r="U13" s="109"/>
      <c r="V13" s="108">
        <f t="shared" si="12"/>
        <v>0</v>
      </c>
      <c r="W13" s="114"/>
      <c r="X13" s="111"/>
      <c r="Y13" s="107"/>
      <c r="Z13" s="109"/>
      <c r="AA13" s="109"/>
      <c r="AB13" s="109"/>
      <c r="AC13" s="108">
        <f t="shared" si="13"/>
        <v>0</v>
      </c>
      <c r="AD13" s="112"/>
      <c r="AE13" s="111"/>
      <c r="AF13" s="107"/>
      <c r="AG13" s="109"/>
      <c r="AH13" s="109"/>
      <c r="AI13" s="109"/>
      <c r="AJ13" s="108">
        <f t="shared" si="14"/>
        <v>0</v>
      </c>
      <c r="AK13" s="112"/>
      <c r="AL13" s="111">
        <f t="shared" si="9"/>
        <v>0</v>
      </c>
    </row>
    <row r="14" spans="1:42" ht="34.200000000000003" customHeight="1" x14ac:dyDescent="0.3">
      <c r="A14" s="35" t="s">
        <v>33</v>
      </c>
      <c r="B14" s="41" t="s">
        <v>34</v>
      </c>
      <c r="C14" s="26"/>
      <c r="D14" s="42">
        <v>77.088999999999999</v>
      </c>
      <c r="E14" s="42"/>
      <c r="F14" s="27"/>
      <c r="G14" s="27"/>
      <c r="H14" s="39">
        <f t="shared" si="10"/>
        <v>77.088999999999999</v>
      </c>
      <c r="I14" s="40"/>
      <c r="J14" s="37"/>
      <c r="K14" s="27"/>
      <c r="L14" s="22"/>
      <c r="M14" s="22"/>
      <c r="N14" s="22"/>
      <c r="O14" s="39">
        <f t="shared" si="11"/>
        <v>0</v>
      </c>
      <c r="P14" s="28"/>
      <c r="Q14" s="37"/>
      <c r="R14" s="34"/>
      <c r="S14" s="22"/>
      <c r="T14" s="22"/>
      <c r="U14" s="22"/>
      <c r="V14" s="39">
        <f t="shared" si="12"/>
        <v>0</v>
      </c>
      <c r="W14" s="33"/>
      <c r="X14" s="37"/>
      <c r="Y14" s="27"/>
      <c r="Z14" s="22"/>
      <c r="AA14" s="22"/>
      <c r="AB14" s="22"/>
      <c r="AC14" s="39">
        <f t="shared" si="13"/>
        <v>0</v>
      </c>
      <c r="AD14" s="28"/>
      <c r="AE14" s="37"/>
      <c r="AF14" s="27"/>
      <c r="AG14" s="22"/>
      <c r="AH14" s="22"/>
      <c r="AI14" s="22"/>
      <c r="AJ14" s="39">
        <f t="shared" si="14"/>
        <v>0</v>
      </c>
      <c r="AK14" s="28"/>
      <c r="AL14" s="37">
        <f t="shared" si="9"/>
        <v>77.088999999999999</v>
      </c>
    </row>
    <row r="15" spans="1:42" ht="45.75" customHeight="1" x14ac:dyDescent="0.3">
      <c r="A15" s="35" t="s">
        <v>35</v>
      </c>
      <c r="B15" s="43" t="s">
        <v>36</v>
      </c>
      <c r="C15" s="26"/>
      <c r="D15" s="42">
        <v>26.46</v>
      </c>
      <c r="E15" s="42"/>
      <c r="F15" s="27"/>
      <c r="G15" s="27"/>
      <c r="H15" s="39">
        <f t="shared" si="10"/>
        <v>26.46</v>
      </c>
      <c r="I15" s="40"/>
      <c r="J15" s="37"/>
      <c r="K15" s="42">
        <v>17.64</v>
      </c>
      <c r="L15" s="22"/>
      <c r="M15" s="22"/>
      <c r="N15" s="22"/>
      <c r="O15" s="39">
        <f t="shared" si="11"/>
        <v>17.64</v>
      </c>
      <c r="P15" s="28"/>
      <c r="Q15" s="37"/>
      <c r="R15" s="34"/>
      <c r="S15" s="22"/>
      <c r="T15" s="22"/>
      <c r="U15" s="22"/>
      <c r="V15" s="39">
        <f t="shared" si="12"/>
        <v>0</v>
      </c>
      <c r="W15" s="33"/>
      <c r="X15" s="37"/>
      <c r="Y15" s="27"/>
      <c r="Z15" s="22"/>
      <c r="AA15" s="22"/>
      <c r="AB15" s="22"/>
      <c r="AC15" s="39">
        <f t="shared" si="13"/>
        <v>0</v>
      </c>
      <c r="AD15" s="28"/>
      <c r="AE15" s="37"/>
      <c r="AF15" s="27"/>
      <c r="AG15" s="22"/>
      <c r="AH15" s="22"/>
      <c r="AI15" s="22"/>
      <c r="AJ15" s="39">
        <f t="shared" si="14"/>
        <v>0</v>
      </c>
      <c r="AK15" s="28"/>
      <c r="AL15" s="37">
        <f t="shared" si="9"/>
        <v>44.1</v>
      </c>
    </row>
    <row r="16" spans="1:42" ht="48.75" customHeight="1" x14ac:dyDescent="0.3">
      <c r="A16" s="35" t="s">
        <v>37</v>
      </c>
      <c r="B16" s="36" t="s">
        <v>38</v>
      </c>
      <c r="C16" s="26"/>
      <c r="D16" s="27"/>
      <c r="E16" s="42"/>
      <c r="F16" s="42">
        <v>21.42</v>
      </c>
      <c r="G16" s="42"/>
      <c r="H16" s="39">
        <f t="shared" si="10"/>
        <v>21.42</v>
      </c>
      <c r="I16" s="40"/>
      <c r="J16" s="37"/>
      <c r="K16" s="42"/>
      <c r="L16" s="39"/>
      <c r="M16" s="39">
        <v>14.28</v>
      </c>
      <c r="N16" s="22"/>
      <c r="O16" s="39">
        <f t="shared" si="11"/>
        <v>14.28</v>
      </c>
      <c r="P16" s="28"/>
      <c r="Q16" s="37"/>
      <c r="R16" s="34"/>
      <c r="S16" s="22"/>
      <c r="T16" s="22"/>
      <c r="U16" s="22"/>
      <c r="V16" s="39">
        <f t="shared" si="12"/>
        <v>0</v>
      </c>
      <c r="W16" s="33"/>
      <c r="X16" s="37"/>
      <c r="Y16" s="27"/>
      <c r="Z16" s="22"/>
      <c r="AA16" s="22"/>
      <c r="AB16" s="22"/>
      <c r="AC16" s="39">
        <f t="shared" si="13"/>
        <v>0</v>
      </c>
      <c r="AD16" s="28"/>
      <c r="AE16" s="37"/>
      <c r="AF16" s="27"/>
      <c r="AG16" s="22"/>
      <c r="AH16" s="22"/>
      <c r="AI16" s="22"/>
      <c r="AJ16" s="39">
        <f t="shared" si="14"/>
        <v>0</v>
      </c>
      <c r="AK16" s="28"/>
      <c r="AL16" s="37">
        <f t="shared" si="9"/>
        <v>35.700000000000003</v>
      </c>
    </row>
    <row r="17" spans="1:38" ht="25.5" customHeight="1" x14ac:dyDescent="0.3">
      <c r="A17" s="35" t="s">
        <v>39</v>
      </c>
      <c r="B17" s="44" t="s">
        <v>40</v>
      </c>
      <c r="C17" s="37">
        <v>59.46</v>
      </c>
      <c r="D17" s="27"/>
      <c r="E17" s="42">
        <v>37.799999999999997</v>
      </c>
      <c r="F17" s="42"/>
      <c r="G17" s="42"/>
      <c r="H17" s="39">
        <f t="shared" si="10"/>
        <v>37.799999999999997</v>
      </c>
      <c r="I17" s="40"/>
      <c r="J17" s="37"/>
      <c r="K17" s="42"/>
      <c r="L17" s="39"/>
      <c r="M17" s="39"/>
      <c r="N17" s="22"/>
      <c r="O17" s="39">
        <f t="shared" si="11"/>
        <v>0</v>
      </c>
      <c r="P17" s="28"/>
      <c r="Q17" s="37"/>
      <c r="R17" s="34"/>
      <c r="S17" s="22"/>
      <c r="T17" s="22"/>
      <c r="U17" s="22"/>
      <c r="V17" s="39">
        <f t="shared" si="12"/>
        <v>0</v>
      </c>
      <c r="W17" s="33"/>
      <c r="X17" s="37"/>
      <c r="Y17" s="27"/>
      <c r="Z17" s="22"/>
      <c r="AA17" s="22"/>
      <c r="AB17" s="22"/>
      <c r="AC17" s="39">
        <f t="shared" si="13"/>
        <v>0</v>
      </c>
      <c r="AD17" s="28"/>
      <c r="AE17" s="37"/>
      <c r="AF17" s="27"/>
      <c r="AG17" s="22"/>
      <c r="AH17" s="22"/>
      <c r="AI17" s="22"/>
      <c r="AJ17" s="39">
        <f t="shared" si="14"/>
        <v>0</v>
      </c>
      <c r="AK17" s="28"/>
      <c r="AL17" s="37">
        <f t="shared" si="9"/>
        <v>37.799999999999997</v>
      </c>
    </row>
    <row r="18" spans="1:38" ht="25.5" customHeight="1" x14ac:dyDescent="0.3">
      <c r="A18" s="35" t="s">
        <v>41</v>
      </c>
      <c r="B18" s="45" t="s">
        <v>42</v>
      </c>
      <c r="C18" s="37"/>
      <c r="D18" s="27"/>
      <c r="E18" s="42"/>
      <c r="F18" s="42"/>
      <c r="G18" s="42"/>
      <c r="H18" s="39">
        <f>SUM(D18:G18)</f>
        <v>0</v>
      </c>
      <c r="I18" s="40"/>
      <c r="J18" s="37"/>
      <c r="K18" s="42"/>
      <c r="L18" s="39"/>
      <c r="M18" s="39"/>
      <c r="N18" s="39">
        <v>145</v>
      </c>
      <c r="O18" s="39">
        <f>SUM(K18:N18)</f>
        <v>145</v>
      </c>
      <c r="P18" s="28"/>
      <c r="Q18" s="37"/>
      <c r="R18" s="34"/>
      <c r="S18" s="22"/>
      <c r="T18" s="22"/>
      <c r="U18" s="22"/>
      <c r="V18" s="39">
        <f t="shared" si="12"/>
        <v>0</v>
      </c>
      <c r="W18" s="33"/>
      <c r="X18" s="37"/>
      <c r="Y18" s="27"/>
      <c r="Z18" s="22"/>
      <c r="AA18" s="22"/>
      <c r="AB18" s="22"/>
      <c r="AC18" s="39">
        <f t="shared" si="13"/>
        <v>0</v>
      </c>
      <c r="AD18" s="28"/>
      <c r="AE18" s="37"/>
      <c r="AF18" s="27"/>
      <c r="AG18" s="22"/>
      <c r="AH18" s="22"/>
      <c r="AI18" s="22"/>
      <c r="AJ18" s="39">
        <f t="shared" si="14"/>
        <v>0</v>
      </c>
      <c r="AK18" s="28"/>
      <c r="AL18" s="37">
        <f t="shared" si="9"/>
        <v>145</v>
      </c>
    </row>
    <row r="19" spans="1:38" ht="25.5" customHeight="1" x14ac:dyDescent="0.3">
      <c r="A19" s="35" t="s">
        <v>43</v>
      </c>
      <c r="B19" s="45" t="s">
        <v>44</v>
      </c>
      <c r="C19" s="37"/>
      <c r="D19" s="27"/>
      <c r="E19" s="42"/>
      <c r="F19" s="42"/>
      <c r="G19" s="42"/>
      <c r="H19" s="39">
        <f>SUM(D19:G19)</f>
        <v>0</v>
      </c>
      <c r="I19" s="40"/>
      <c r="J19" s="37"/>
      <c r="K19" s="42"/>
      <c r="L19" s="39"/>
      <c r="M19" s="39"/>
      <c r="N19" s="39">
        <v>142.80000000000001</v>
      </c>
      <c r="O19" s="39">
        <f>SUM(K19:N19)</f>
        <v>142.80000000000001</v>
      </c>
      <c r="P19" s="28"/>
      <c r="Q19" s="37"/>
      <c r="R19" s="34"/>
      <c r="S19" s="22"/>
      <c r="T19" s="22"/>
      <c r="U19" s="22"/>
      <c r="V19" s="39">
        <f t="shared" si="12"/>
        <v>0</v>
      </c>
      <c r="W19" s="33"/>
      <c r="X19" s="37"/>
      <c r="Y19" s="27"/>
      <c r="Z19" s="22"/>
      <c r="AA19" s="22"/>
      <c r="AB19" s="22"/>
      <c r="AC19" s="39">
        <f t="shared" si="13"/>
        <v>0</v>
      </c>
      <c r="AD19" s="28"/>
      <c r="AE19" s="37"/>
      <c r="AF19" s="27"/>
      <c r="AG19" s="22"/>
      <c r="AH19" s="22"/>
      <c r="AI19" s="22"/>
      <c r="AJ19" s="39">
        <f t="shared" si="14"/>
        <v>0</v>
      </c>
      <c r="AK19" s="28"/>
      <c r="AL19" s="37">
        <f t="shared" si="9"/>
        <v>142.80000000000001</v>
      </c>
    </row>
    <row r="20" spans="1:38" ht="25.5" customHeight="1" x14ac:dyDescent="0.3">
      <c r="A20" s="35" t="s">
        <v>45</v>
      </c>
      <c r="B20" s="45" t="s">
        <v>46</v>
      </c>
      <c r="C20" s="37"/>
      <c r="D20" s="27"/>
      <c r="E20" s="42"/>
      <c r="F20" s="42"/>
      <c r="G20" s="42"/>
      <c r="H20" s="39">
        <f t="shared" si="10"/>
        <v>0</v>
      </c>
      <c r="I20" s="40"/>
      <c r="J20" s="37"/>
      <c r="K20" s="42"/>
      <c r="L20" s="39"/>
      <c r="M20" s="39"/>
      <c r="N20" s="22"/>
      <c r="O20" s="39">
        <f t="shared" si="11"/>
        <v>0</v>
      </c>
      <c r="P20" s="28"/>
      <c r="Q20" s="37"/>
      <c r="R20" s="34"/>
      <c r="S20" s="22"/>
      <c r="T20" s="39">
        <v>145</v>
      </c>
      <c r="U20" s="22"/>
      <c r="V20" s="39">
        <f t="shared" si="12"/>
        <v>145</v>
      </c>
      <c r="W20" s="33"/>
      <c r="X20" s="37"/>
      <c r="Y20" s="27"/>
      <c r="Z20" s="22"/>
      <c r="AA20" s="22"/>
      <c r="AB20" s="22"/>
      <c r="AC20" s="39">
        <f t="shared" si="13"/>
        <v>0</v>
      </c>
      <c r="AD20" s="28"/>
      <c r="AE20" s="37"/>
      <c r="AF20" s="27"/>
      <c r="AG20" s="22"/>
      <c r="AH20" s="22"/>
      <c r="AI20" s="22"/>
      <c r="AJ20" s="39">
        <f t="shared" si="14"/>
        <v>0</v>
      </c>
      <c r="AK20" s="28"/>
      <c r="AL20" s="37">
        <f t="shared" si="9"/>
        <v>145</v>
      </c>
    </row>
    <row r="21" spans="1:38" ht="25.5" customHeight="1" x14ac:dyDescent="0.3">
      <c r="A21" s="35" t="s">
        <v>47</v>
      </c>
      <c r="B21" s="45" t="s">
        <v>48</v>
      </c>
      <c r="C21" s="37"/>
      <c r="D21" s="27"/>
      <c r="E21" s="42"/>
      <c r="F21" s="42"/>
      <c r="G21" s="42"/>
      <c r="H21" s="39">
        <f t="shared" si="10"/>
        <v>0</v>
      </c>
      <c r="I21" s="40"/>
      <c r="J21" s="37"/>
      <c r="K21" s="42"/>
      <c r="L21" s="39"/>
      <c r="M21" s="39"/>
      <c r="N21" s="22"/>
      <c r="O21" s="39">
        <f t="shared" si="11"/>
        <v>0</v>
      </c>
      <c r="P21" s="28"/>
      <c r="Q21" s="37"/>
      <c r="R21" s="34"/>
      <c r="S21" s="22"/>
      <c r="T21" s="39">
        <v>147.94999999999999</v>
      </c>
      <c r="U21" s="22"/>
      <c r="V21" s="39">
        <f t="shared" si="12"/>
        <v>147.94999999999999</v>
      </c>
      <c r="W21" s="33"/>
      <c r="X21" s="37"/>
      <c r="Y21" s="27"/>
      <c r="Z21" s="22"/>
      <c r="AA21" s="22"/>
      <c r="AB21" s="22"/>
      <c r="AC21" s="39">
        <f t="shared" si="13"/>
        <v>0</v>
      </c>
      <c r="AD21" s="28"/>
      <c r="AE21" s="37"/>
      <c r="AF21" s="27"/>
      <c r="AG21" s="22"/>
      <c r="AH21" s="22"/>
      <c r="AI21" s="22"/>
      <c r="AJ21" s="39">
        <f t="shared" si="14"/>
        <v>0</v>
      </c>
      <c r="AK21" s="28"/>
      <c r="AL21" s="37">
        <f t="shared" si="9"/>
        <v>147.94999999999999</v>
      </c>
    </row>
    <row r="22" spans="1:38" ht="15.75" customHeight="1" x14ac:dyDescent="0.3">
      <c r="A22" s="24" t="s">
        <v>49</v>
      </c>
      <c r="B22" s="25" t="s">
        <v>50</v>
      </c>
      <c r="C22" s="26"/>
      <c r="D22" s="27">
        <f>SUM(D23:D32)</f>
        <v>0</v>
      </c>
      <c r="E22" s="27">
        <f>SUM(E23:E32)</f>
        <v>133</v>
      </c>
      <c r="F22" s="27">
        <f>SUM(F23:F32)</f>
        <v>162.19</v>
      </c>
      <c r="G22" s="27">
        <f>SUM(G23:G32)</f>
        <v>81.240000000000009</v>
      </c>
      <c r="H22" s="22">
        <f t="shared" si="10"/>
        <v>376.43</v>
      </c>
      <c r="I22" s="40"/>
      <c r="J22" s="37"/>
      <c r="K22" s="27">
        <f>SUM(K23:K32)</f>
        <v>0</v>
      </c>
      <c r="L22" s="22">
        <f>SUM(L23:L32)</f>
        <v>0</v>
      </c>
      <c r="M22" s="22">
        <f>SUM(M23:M32)</f>
        <v>148.13</v>
      </c>
      <c r="N22" s="22">
        <f>SUM(N23:N32)</f>
        <v>298.83000000000004</v>
      </c>
      <c r="O22" s="22">
        <f t="shared" si="11"/>
        <v>446.96000000000004</v>
      </c>
      <c r="P22" s="28"/>
      <c r="Q22" s="26"/>
      <c r="R22" s="34">
        <f>SUM(R23:R32)</f>
        <v>0</v>
      </c>
      <c r="S22" s="22">
        <f>SUM(S23:S32)</f>
        <v>0</v>
      </c>
      <c r="T22" s="22">
        <f>SUM(T23:T32)</f>
        <v>0</v>
      </c>
      <c r="U22" s="22">
        <f>SUM(U23:U32)</f>
        <v>0</v>
      </c>
      <c r="V22" s="22">
        <f t="shared" si="12"/>
        <v>0</v>
      </c>
      <c r="W22" s="33"/>
      <c r="X22" s="26"/>
      <c r="Y22" s="27">
        <f>SUM(Y23:Y32)</f>
        <v>0</v>
      </c>
      <c r="Z22" s="22">
        <f>SUM(Z23:Z32)</f>
        <v>0</v>
      </c>
      <c r="AA22" s="22">
        <f>SUM(AA23:AA32)</f>
        <v>0</v>
      </c>
      <c r="AB22" s="22">
        <f>SUM(AB23:AB32)</f>
        <v>0</v>
      </c>
      <c r="AC22" s="22">
        <f t="shared" si="13"/>
        <v>0</v>
      </c>
      <c r="AD22" s="28"/>
      <c r="AE22" s="26"/>
      <c r="AF22" s="27">
        <f>SUM(AF23:AF32)</f>
        <v>0</v>
      </c>
      <c r="AG22" s="22">
        <f>SUM(AG23:AG32)</f>
        <v>0</v>
      </c>
      <c r="AH22" s="22">
        <f>SUM(AH23:AH32)</f>
        <v>0</v>
      </c>
      <c r="AI22" s="22">
        <f>SUM(AI23:AI32)</f>
        <v>0</v>
      </c>
      <c r="AJ22" s="22">
        <f t="shared" si="14"/>
        <v>0</v>
      </c>
      <c r="AK22" s="28"/>
      <c r="AL22" s="26">
        <f t="shared" si="9"/>
        <v>823.3900000000001</v>
      </c>
    </row>
    <row r="23" spans="1:38" ht="15.75" customHeight="1" x14ac:dyDescent="0.3">
      <c r="A23" s="35" t="s">
        <v>51</v>
      </c>
      <c r="B23" s="46" t="s">
        <v>52</v>
      </c>
      <c r="C23" s="26"/>
      <c r="D23" s="27"/>
      <c r="E23" s="39" t="s">
        <v>53</v>
      </c>
      <c r="F23" s="39">
        <v>90</v>
      </c>
      <c r="G23" s="22"/>
      <c r="H23" s="39">
        <f t="shared" si="10"/>
        <v>90</v>
      </c>
      <c r="I23" s="40"/>
      <c r="J23" s="37"/>
      <c r="K23" s="27"/>
      <c r="L23" s="22"/>
      <c r="M23" s="22"/>
      <c r="N23" s="22"/>
      <c r="O23" s="39">
        <f t="shared" si="11"/>
        <v>0</v>
      </c>
      <c r="P23" s="28"/>
      <c r="Q23" s="37"/>
      <c r="R23" s="34"/>
      <c r="S23" s="22"/>
      <c r="T23" s="22"/>
      <c r="U23" s="22"/>
      <c r="V23" s="39"/>
      <c r="W23" s="33"/>
      <c r="X23" s="37"/>
      <c r="Y23" s="27"/>
      <c r="Z23" s="22"/>
      <c r="AA23" s="22"/>
      <c r="AB23" s="22"/>
      <c r="AC23" s="39">
        <f t="shared" si="13"/>
        <v>0</v>
      </c>
      <c r="AD23" s="28"/>
      <c r="AE23" s="37"/>
      <c r="AF23" s="27"/>
      <c r="AG23" s="22"/>
      <c r="AH23" s="22"/>
      <c r="AI23" s="22"/>
      <c r="AJ23" s="39"/>
      <c r="AK23" s="28"/>
      <c r="AL23" s="37">
        <f t="shared" si="9"/>
        <v>90</v>
      </c>
    </row>
    <row r="24" spans="1:38" ht="15.75" customHeight="1" x14ac:dyDescent="0.3">
      <c r="A24" s="35" t="s">
        <v>54</v>
      </c>
      <c r="B24" s="47" t="s">
        <v>55</v>
      </c>
      <c r="C24" s="26"/>
      <c r="D24" s="27"/>
      <c r="E24" s="39">
        <v>95</v>
      </c>
      <c r="F24" s="39"/>
      <c r="G24" s="22"/>
      <c r="H24" s="39">
        <f t="shared" si="10"/>
        <v>95</v>
      </c>
      <c r="I24" s="40"/>
      <c r="J24" s="37"/>
      <c r="K24" s="27"/>
      <c r="L24" s="22"/>
      <c r="M24" s="22"/>
      <c r="N24" s="22"/>
      <c r="O24" s="39">
        <f t="shared" si="11"/>
        <v>0</v>
      </c>
      <c r="P24" s="28"/>
      <c r="Q24" s="37"/>
      <c r="R24" s="34"/>
      <c r="S24" s="22"/>
      <c r="T24" s="22"/>
      <c r="U24" s="22"/>
      <c r="V24" s="39"/>
      <c r="W24" s="33"/>
      <c r="X24" s="37"/>
      <c r="Y24" s="27"/>
      <c r="Z24" s="22"/>
      <c r="AA24" s="22"/>
      <c r="AB24" s="22"/>
      <c r="AC24" s="39">
        <f t="shared" si="13"/>
        <v>0</v>
      </c>
      <c r="AD24" s="28"/>
      <c r="AE24" s="37"/>
      <c r="AF24" s="27"/>
      <c r="AG24" s="22"/>
      <c r="AH24" s="22"/>
      <c r="AI24" s="22"/>
      <c r="AJ24" s="39"/>
      <c r="AK24" s="28"/>
      <c r="AL24" s="37">
        <f t="shared" si="9"/>
        <v>95</v>
      </c>
    </row>
    <row r="25" spans="1:38" ht="36.75" customHeight="1" x14ac:dyDescent="0.3">
      <c r="A25" s="35" t="s">
        <v>56</v>
      </c>
      <c r="B25" s="45" t="s">
        <v>57</v>
      </c>
      <c r="C25" s="26"/>
      <c r="D25" s="27"/>
      <c r="E25" s="39">
        <v>32</v>
      </c>
      <c r="F25" s="39"/>
      <c r="G25" s="22"/>
      <c r="H25" s="39">
        <f t="shared" si="10"/>
        <v>32</v>
      </c>
      <c r="I25" s="40"/>
      <c r="J25" s="37"/>
      <c r="K25" s="27"/>
      <c r="L25" s="22"/>
      <c r="M25" s="22"/>
      <c r="N25" s="22"/>
      <c r="O25" s="39"/>
      <c r="P25" s="28"/>
      <c r="Q25" s="37"/>
      <c r="R25" s="34"/>
      <c r="S25" s="22"/>
      <c r="T25" s="22"/>
      <c r="U25" s="22"/>
      <c r="V25" s="39"/>
      <c r="W25" s="33"/>
      <c r="X25" s="37"/>
      <c r="Y25" s="27"/>
      <c r="Z25" s="22"/>
      <c r="AA25" s="22"/>
      <c r="AB25" s="22"/>
      <c r="AC25" s="39"/>
      <c r="AD25" s="28"/>
      <c r="AE25" s="37"/>
      <c r="AF25" s="27"/>
      <c r="AG25" s="22"/>
      <c r="AH25" s="22"/>
      <c r="AI25" s="22"/>
      <c r="AJ25" s="39"/>
      <c r="AK25" s="28"/>
      <c r="AL25" s="37">
        <f t="shared" si="9"/>
        <v>32</v>
      </c>
    </row>
    <row r="26" spans="1:38" ht="32.25" customHeight="1" x14ac:dyDescent="0.3">
      <c r="A26" s="35" t="s">
        <v>58</v>
      </c>
      <c r="B26" s="36" t="s">
        <v>59</v>
      </c>
      <c r="C26" s="26"/>
      <c r="D26" s="27"/>
      <c r="E26" s="39"/>
      <c r="F26" s="39"/>
      <c r="G26" s="39">
        <v>48.13</v>
      </c>
      <c r="H26" s="39">
        <f t="shared" si="10"/>
        <v>48.13</v>
      </c>
      <c r="I26" s="40"/>
      <c r="J26" s="37"/>
      <c r="K26" s="27"/>
      <c r="L26" s="22"/>
      <c r="M26" s="22"/>
      <c r="N26" s="22"/>
      <c r="O26" s="39">
        <f t="shared" si="11"/>
        <v>0</v>
      </c>
      <c r="P26" s="28"/>
      <c r="Q26" s="37"/>
      <c r="R26" s="34"/>
      <c r="S26" s="22"/>
      <c r="T26" s="22"/>
      <c r="U26" s="22"/>
      <c r="V26" s="39"/>
      <c r="W26" s="33"/>
      <c r="X26" s="37"/>
      <c r="Y26" s="27"/>
      <c r="Z26" s="22"/>
      <c r="AA26" s="22"/>
      <c r="AB26" s="22"/>
      <c r="AC26" s="39">
        <f t="shared" ref="AC26:AC32" si="15">SUM(Y26:AB26)</f>
        <v>0</v>
      </c>
      <c r="AD26" s="28"/>
      <c r="AE26" s="37"/>
      <c r="AF26" s="27"/>
      <c r="AG26" s="22"/>
      <c r="AH26" s="22"/>
      <c r="AI26" s="22"/>
      <c r="AJ26" s="39"/>
      <c r="AK26" s="28"/>
      <c r="AL26" s="37">
        <f t="shared" si="9"/>
        <v>48.13</v>
      </c>
    </row>
    <row r="27" spans="1:38" ht="15.75" customHeight="1" x14ac:dyDescent="0.3">
      <c r="A27" s="35" t="s">
        <v>60</v>
      </c>
      <c r="B27" s="48" t="s">
        <v>61</v>
      </c>
      <c r="C27" s="26"/>
      <c r="D27" s="27"/>
      <c r="E27" s="39"/>
      <c r="F27" s="39"/>
      <c r="G27" s="39">
        <v>33.11</v>
      </c>
      <c r="H27" s="39">
        <f t="shared" si="10"/>
        <v>33.11</v>
      </c>
      <c r="I27" s="40"/>
      <c r="J27" s="37"/>
      <c r="K27" s="27"/>
      <c r="L27" s="22"/>
      <c r="M27" s="22"/>
      <c r="N27" s="22"/>
      <c r="O27" s="39">
        <f t="shared" si="11"/>
        <v>0</v>
      </c>
      <c r="P27" s="28"/>
      <c r="Q27" s="37"/>
      <c r="R27" s="34"/>
      <c r="S27" s="22"/>
      <c r="T27" s="22"/>
      <c r="U27" s="22"/>
      <c r="V27" s="39"/>
      <c r="W27" s="33"/>
      <c r="X27" s="37"/>
      <c r="Y27" s="27"/>
      <c r="Z27" s="22"/>
      <c r="AA27" s="22"/>
      <c r="AB27" s="22"/>
      <c r="AC27" s="39">
        <f t="shared" si="15"/>
        <v>0</v>
      </c>
      <c r="AD27" s="28"/>
      <c r="AE27" s="37"/>
      <c r="AF27" s="27"/>
      <c r="AG27" s="22"/>
      <c r="AH27" s="22"/>
      <c r="AI27" s="22"/>
      <c r="AJ27" s="39"/>
      <c r="AK27" s="28"/>
      <c r="AL27" s="37">
        <f t="shared" si="9"/>
        <v>33.11</v>
      </c>
    </row>
    <row r="28" spans="1:38" ht="26.25" customHeight="1" x14ac:dyDescent="0.3">
      <c r="A28" s="35" t="s">
        <v>62</v>
      </c>
      <c r="B28" s="36" t="s">
        <v>63</v>
      </c>
      <c r="C28" s="26"/>
      <c r="D28" s="27"/>
      <c r="E28" s="39"/>
      <c r="F28" s="39">
        <v>72.19</v>
      </c>
      <c r="G28" s="22"/>
      <c r="H28" s="39">
        <f t="shared" si="10"/>
        <v>72.19</v>
      </c>
      <c r="I28" s="40"/>
      <c r="J28" s="37"/>
      <c r="K28" s="27"/>
      <c r="L28" s="22"/>
      <c r="M28" s="22"/>
      <c r="N28" s="22"/>
      <c r="O28" s="39">
        <f t="shared" si="11"/>
        <v>0</v>
      </c>
      <c r="P28" s="28"/>
      <c r="Q28" s="37"/>
      <c r="R28" s="34"/>
      <c r="S28" s="22"/>
      <c r="T28" s="22"/>
      <c r="U28" s="22"/>
      <c r="V28" s="39"/>
      <c r="W28" s="33"/>
      <c r="X28" s="37"/>
      <c r="Y28" s="27"/>
      <c r="Z28" s="22"/>
      <c r="AA28" s="22"/>
      <c r="AB28" s="22"/>
      <c r="AC28" s="39">
        <f t="shared" si="15"/>
        <v>0</v>
      </c>
      <c r="AD28" s="28"/>
      <c r="AE28" s="37"/>
      <c r="AF28" s="27"/>
      <c r="AG28" s="22"/>
      <c r="AH28" s="22"/>
      <c r="AI28" s="22"/>
      <c r="AJ28" s="39"/>
      <c r="AK28" s="28"/>
      <c r="AL28" s="37">
        <f t="shared" si="9"/>
        <v>72.19</v>
      </c>
    </row>
    <row r="29" spans="1:38" ht="15.75" customHeight="1" x14ac:dyDescent="0.3">
      <c r="A29" s="35" t="s">
        <v>64</v>
      </c>
      <c r="B29" s="48" t="s">
        <v>65</v>
      </c>
      <c r="C29" s="26"/>
      <c r="D29" s="27"/>
      <c r="E29" s="39">
        <v>6</v>
      </c>
      <c r="F29" s="39"/>
      <c r="G29" s="22"/>
      <c r="H29" s="39">
        <f t="shared" si="10"/>
        <v>6</v>
      </c>
      <c r="I29" s="40"/>
      <c r="J29" s="37"/>
      <c r="K29" s="27"/>
      <c r="L29" s="22"/>
      <c r="M29" s="22"/>
      <c r="N29" s="22"/>
      <c r="O29" s="39">
        <f t="shared" si="11"/>
        <v>0</v>
      </c>
      <c r="P29" s="28"/>
      <c r="Q29" s="37"/>
      <c r="R29" s="34"/>
      <c r="S29" s="22"/>
      <c r="T29" s="22"/>
      <c r="U29" s="22"/>
      <c r="V29" s="39"/>
      <c r="W29" s="33"/>
      <c r="X29" s="37"/>
      <c r="Y29" s="27"/>
      <c r="Z29" s="22"/>
      <c r="AA29" s="22"/>
      <c r="AB29" s="22"/>
      <c r="AC29" s="39">
        <f t="shared" si="15"/>
        <v>0</v>
      </c>
      <c r="AD29" s="28"/>
      <c r="AE29" s="37"/>
      <c r="AF29" s="27"/>
      <c r="AG29" s="22"/>
      <c r="AH29" s="22"/>
      <c r="AI29" s="22"/>
      <c r="AJ29" s="39"/>
      <c r="AK29" s="28"/>
      <c r="AL29" s="37">
        <f t="shared" si="9"/>
        <v>6</v>
      </c>
    </row>
    <row r="30" spans="1:38" ht="37.5" customHeight="1" x14ac:dyDescent="0.3">
      <c r="A30" s="35" t="s">
        <v>66</v>
      </c>
      <c r="B30" s="36" t="s">
        <v>67</v>
      </c>
      <c r="C30" s="26"/>
      <c r="D30" s="27"/>
      <c r="E30" s="39"/>
      <c r="F30" s="39"/>
      <c r="G30" s="22"/>
      <c r="H30" s="39"/>
      <c r="I30" s="40"/>
      <c r="J30" s="37"/>
      <c r="K30" s="27"/>
      <c r="L30" s="22"/>
      <c r="M30" s="39">
        <v>148.13</v>
      </c>
      <c r="N30" s="22"/>
      <c r="O30" s="39">
        <f t="shared" si="11"/>
        <v>148.13</v>
      </c>
      <c r="P30" s="28"/>
      <c r="Q30" s="37"/>
      <c r="R30" s="34"/>
      <c r="S30" s="22"/>
      <c r="T30" s="22"/>
      <c r="U30" s="22"/>
      <c r="V30" s="39"/>
      <c r="W30" s="33"/>
      <c r="X30" s="37"/>
      <c r="Y30" s="27"/>
      <c r="Z30" s="22"/>
      <c r="AA30" s="39"/>
      <c r="AB30" s="22"/>
      <c r="AC30" s="39">
        <f t="shared" si="15"/>
        <v>0</v>
      </c>
      <c r="AD30" s="28"/>
      <c r="AE30" s="37"/>
      <c r="AF30" s="27"/>
      <c r="AG30" s="22"/>
      <c r="AH30" s="22"/>
      <c r="AI30" s="22"/>
      <c r="AJ30" s="39"/>
      <c r="AK30" s="28"/>
      <c r="AL30" s="37">
        <f t="shared" si="9"/>
        <v>148.13</v>
      </c>
    </row>
    <row r="31" spans="1:38" ht="49.5" customHeight="1" x14ac:dyDescent="0.3">
      <c r="A31" s="35" t="s">
        <v>68</v>
      </c>
      <c r="B31" s="36" t="s">
        <v>69</v>
      </c>
      <c r="C31" s="26"/>
      <c r="D31" s="27"/>
      <c r="E31" s="39"/>
      <c r="F31" s="39"/>
      <c r="G31" s="22"/>
      <c r="H31" s="39"/>
      <c r="I31" s="40"/>
      <c r="J31" s="37"/>
      <c r="K31" s="27"/>
      <c r="L31" s="22"/>
      <c r="M31" s="22"/>
      <c r="N31" s="39">
        <v>150</v>
      </c>
      <c r="O31" s="39">
        <f t="shared" si="11"/>
        <v>150</v>
      </c>
      <c r="P31" s="28"/>
      <c r="Q31" s="37"/>
      <c r="R31" s="34"/>
      <c r="S31" s="22"/>
      <c r="T31" s="22"/>
      <c r="U31" s="22"/>
      <c r="V31" s="39"/>
      <c r="W31" s="33"/>
      <c r="X31" s="37"/>
      <c r="Y31" s="27"/>
      <c r="Z31" s="22"/>
      <c r="AA31" s="22"/>
      <c r="AB31" s="39"/>
      <c r="AC31" s="39">
        <f t="shared" si="15"/>
        <v>0</v>
      </c>
      <c r="AD31" s="28"/>
      <c r="AE31" s="37"/>
      <c r="AF31" s="27"/>
      <c r="AG31" s="22"/>
      <c r="AH31" s="22"/>
      <c r="AI31" s="22"/>
      <c r="AJ31" s="39"/>
      <c r="AK31" s="28"/>
      <c r="AL31" s="37">
        <f t="shared" si="9"/>
        <v>150</v>
      </c>
    </row>
    <row r="32" spans="1:38" ht="32.25" customHeight="1" x14ac:dyDescent="0.3">
      <c r="A32" s="35" t="s">
        <v>70</v>
      </c>
      <c r="B32" s="36" t="s">
        <v>71</v>
      </c>
      <c r="C32" s="26"/>
      <c r="D32" s="27"/>
      <c r="E32" s="39"/>
      <c r="F32" s="39"/>
      <c r="G32" s="22"/>
      <c r="H32" s="39"/>
      <c r="I32" s="40"/>
      <c r="J32" s="37"/>
      <c r="K32" s="27"/>
      <c r="L32" s="22"/>
      <c r="M32" s="22"/>
      <c r="N32" s="39">
        <v>148.83000000000001</v>
      </c>
      <c r="O32" s="39">
        <f t="shared" si="11"/>
        <v>148.83000000000001</v>
      </c>
      <c r="P32" s="28"/>
      <c r="Q32" s="37"/>
      <c r="R32" s="34"/>
      <c r="S32" s="22"/>
      <c r="T32" s="22"/>
      <c r="U32" s="22"/>
      <c r="V32" s="39"/>
      <c r="W32" s="33"/>
      <c r="X32" s="37"/>
      <c r="Y32" s="27"/>
      <c r="Z32" s="22"/>
      <c r="AA32" s="22"/>
      <c r="AB32" s="39"/>
      <c r="AC32" s="39">
        <f t="shared" si="15"/>
        <v>0</v>
      </c>
      <c r="AD32" s="28"/>
      <c r="AE32" s="37"/>
      <c r="AF32" s="27"/>
      <c r="AG32" s="22"/>
      <c r="AH32" s="22"/>
      <c r="AI32" s="22"/>
      <c r="AJ32" s="39"/>
      <c r="AK32" s="28"/>
      <c r="AL32" s="37">
        <f t="shared" si="9"/>
        <v>148.83000000000001</v>
      </c>
    </row>
    <row r="33" spans="1:40" ht="15.75" customHeight="1" x14ac:dyDescent="0.3">
      <c r="A33" s="24" t="s">
        <v>72</v>
      </c>
      <c r="B33" s="25" t="s">
        <v>73</v>
      </c>
      <c r="C33" s="26">
        <f>SUM(C34:C38)</f>
        <v>1123.27</v>
      </c>
      <c r="D33" s="27">
        <f t="shared" ref="D33:I33" si="16">SUM(D34:D37)</f>
        <v>914.90000000000009</v>
      </c>
      <c r="E33" s="22">
        <f t="shared" si="16"/>
        <v>517.47</v>
      </c>
      <c r="F33" s="22">
        <f t="shared" si="16"/>
        <v>517.46</v>
      </c>
      <c r="G33" s="22">
        <f t="shared" si="16"/>
        <v>0</v>
      </c>
      <c r="H33" s="22">
        <f t="shared" si="16"/>
        <v>1949.8300000000002</v>
      </c>
      <c r="I33" s="22">
        <f t="shared" si="16"/>
        <v>0</v>
      </c>
      <c r="J33" s="26"/>
      <c r="K33" s="27">
        <f t="shared" ref="K33:AK33" si="17">SUM(K34:K37)</f>
        <v>0</v>
      </c>
      <c r="L33" s="22">
        <f t="shared" si="17"/>
        <v>0</v>
      </c>
      <c r="M33" s="22">
        <f t="shared" si="17"/>
        <v>0</v>
      </c>
      <c r="N33" s="22">
        <f t="shared" si="17"/>
        <v>0</v>
      </c>
      <c r="O33" s="22">
        <f t="shared" si="17"/>
        <v>0</v>
      </c>
      <c r="P33" s="28">
        <f t="shared" si="17"/>
        <v>0</v>
      </c>
      <c r="Q33" s="26">
        <f t="shared" si="17"/>
        <v>0</v>
      </c>
      <c r="R33" s="34">
        <f t="shared" si="17"/>
        <v>0</v>
      </c>
      <c r="S33" s="22">
        <f t="shared" si="17"/>
        <v>0</v>
      </c>
      <c r="T33" s="22">
        <f t="shared" si="17"/>
        <v>0</v>
      </c>
      <c r="U33" s="22">
        <f t="shared" si="17"/>
        <v>0</v>
      </c>
      <c r="V33" s="22">
        <f t="shared" si="17"/>
        <v>0</v>
      </c>
      <c r="W33" s="33">
        <f t="shared" si="17"/>
        <v>0</v>
      </c>
      <c r="X33" s="26">
        <f t="shared" si="17"/>
        <v>0</v>
      </c>
      <c r="Y33" s="27">
        <f t="shared" si="17"/>
        <v>0</v>
      </c>
      <c r="Z33" s="22">
        <f t="shared" si="17"/>
        <v>0</v>
      </c>
      <c r="AA33" s="22">
        <f t="shared" si="17"/>
        <v>0</v>
      </c>
      <c r="AB33" s="22">
        <f t="shared" si="17"/>
        <v>0</v>
      </c>
      <c r="AC33" s="22">
        <f t="shared" si="17"/>
        <v>0</v>
      </c>
      <c r="AD33" s="28">
        <f t="shared" si="17"/>
        <v>0</v>
      </c>
      <c r="AE33" s="26">
        <f t="shared" si="17"/>
        <v>0</v>
      </c>
      <c r="AF33" s="27">
        <f t="shared" si="17"/>
        <v>0</v>
      </c>
      <c r="AG33" s="22">
        <f t="shared" si="17"/>
        <v>0</v>
      </c>
      <c r="AH33" s="22">
        <f t="shared" si="17"/>
        <v>0</v>
      </c>
      <c r="AI33" s="22">
        <f t="shared" si="17"/>
        <v>0</v>
      </c>
      <c r="AJ33" s="22">
        <f t="shared" si="17"/>
        <v>0</v>
      </c>
      <c r="AK33" s="28">
        <f t="shared" si="17"/>
        <v>0</v>
      </c>
      <c r="AL33" s="26">
        <f t="shared" si="9"/>
        <v>1949.8300000000002</v>
      </c>
    </row>
    <row r="34" spans="1:40" ht="39" customHeight="1" x14ac:dyDescent="0.3">
      <c r="A34" s="35" t="s">
        <v>74</v>
      </c>
      <c r="B34" s="36" t="s">
        <v>28</v>
      </c>
      <c r="C34" s="49">
        <v>1093.45</v>
      </c>
      <c r="D34" s="50">
        <v>265.76</v>
      </c>
      <c r="E34" s="27"/>
      <c r="F34" s="22"/>
      <c r="G34" s="22"/>
      <c r="H34" s="39">
        <f>SUM(D34:G34)</f>
        <v>265.76</v>
      </c>
      <c r="I34" s="40"/>
      <c r="J34" s="37"/>
      <c r="K34" s="27"/>
      <c r="L34" s="22"/>
      <c r="M34" s="22"/>
      <c r="N34" s="22"/>
      <c r="O34" s="39">
        <f>SUM(K34:N34)</f>
        <v>0</v>
      </c>
      <c r="P34" s="28"/>
      <c r="Q34" s="37">
        <f t="shared" ref="Q34:Q36" si="18">J34+O34-P34</f>
        <v>0</v>
      </c>
      <c r="R34" s="34"/>
      <c r="S34" s="22"/>
      <c r="T34" s="22"/>
      <c r="U34" s="22"/>
      <c r="V34" s="39">
        <f>SUM(R34:U34)</f>
        <v>0</v>
      </c>
      <c r="W34" s="33"/>
      <c r="X34" s="37">
        <f t="shared" ref="X34:X36" si="19">Q34+V34-W34</f>
        <v>0</v>
      </c>
      <c r="Y34" s="27"/>
      <c r="Z34" s="22"/>
      <c r="AA34" s="22"/>
      <c r="AB34" s="22"/>
      <c r="AC34" s="39">
        <f>SUM(Y34:AB34)</f>
        <v>0</v>
      </c>
      <c r="AD34" s="28"/>
      <c r="AE34" s="37"/>
      <c r="AF34" s="27"/>
      <c r="AG34" s="22"/>
      <c r="AH34" s="22"/>
      <c r="AI34" s="22"/>
      <c r="AJ34" s="39">
        <f>SUM(AF34:AI34)</f>
        <v>0</v>
      </c>
      <c r="AK34" s="28"/>
      <c r="AL34" s="37">
        <f t="shared" si="9"/>
        <v>265.76</v>
      </c>
    </row>
    <row r="35" spans="1:40" ht="39" customHeight="1" x14ac:dyDescent="0.3">
      <c r="A35" s="35" t="s">
        <v>75</v>
      </c>
      <c r="B35" s="36" t="s">
        <v>30</v>
      </c>
      <c r="C35" s="37"/>
      <c r="D35" s="40">
        <v>589.70000000000005</v>
      </c>
      <c r="E35" s="39">
        <v>517.47</v>
      </c>
      <c r="F35" s="39">
        <v>517.46</v>
      </c>
      <c r="G35" s="22"/>
      <c r="H35" s="39">
        <f>SUM(D35:G35)</f>
        <v>1624.63</v>
      </c>
      <c r="I35" s="40"/>
      <c r="J35" s="37"/>
      <c r="K35" s="27"/>
      <c r="L35" s="22"/>
      <c r="M35" s="22"/>
      <c r="N35" s="22"/>
      <c r="O35" s="39">
        <f>SUM(K35:N35)</f>
        <v>0</v>
      </c>
      <c r="P35" s="28"/>
      <c r="Q35" s="37">
        <f t="shared" si="18"/>
        <v>0</v>
      </c>
      <c r="R35" s="34"/>
      <c r="S35" s="22"/>
      <c r="T35" s="22"/>
      <c r="U35" s="22"/>
      <c r="V35" s="39">
        <f>SUM(R35:U35)</f>
        <v>0</v>
      </c>
      <c r="W35" s="33"/>
      <c r="X35" s="37">
        <f t="shared" si="19"/>
        <v>0</v>
      </c>
      <c r="Y35" s="27"/>
      <c r="Z35" s="22"/>
      <c r="AA35" s="22"/>
      <c r="AB35" s="22"/>
      <c r="AC35" s="39">
        <f>SUM(Y35:AB35)</f>
        <v>0</v>
      </c>
      <c r="AD35" s="28"/>
      <c r="AE35" s="37"/>
      <c r="AF35" s="27"/>
      <c r="AG35" s="22"/>
      <c r="AH35" s="22"/>
      <c r="AI35" s="22"/>
      <c r="AJ35" s="39">
        <f>SUM(AF35:AI35)</f>
        <v>0</v>
      </c>
      <c r="AK35" s="28"/>
      <c r="AL35" s="37">
        <f t="shared" si="9"/>
        <v>1624.63</v>
      </c>
    </row>
    <row r="36" spans="1:40" ht="47.25" customHeight="1" x14ac:dyDescent="0.3">
      <c r="A36" s="35" t="s">
        <v>76</v>
      </c>
      <c r="B36" s="36" t="s">
        <v>38</v>
      </c>
      <c r="C36" s="37">
        <v>10</v>
      </c>
      <c r="D36" s="42">
        <v>59.44</v>
      </c>
      <c r="E36" s="22"/>
      <c r="F36" s="22"/>
      <c r="G36" s="22"/>
      <c r="H36" s="39">
        <f t="shared" ref="H36:H40" si="20">SUM(D36:G36)</f>
        <v>59.44</v>
      </c>
      <c r="I36" s="40"/>
      <c r="J36" s="37"/>
      <c r="K36" s="27"/>
      <c r="L36" s="22"/>
      <c r="M36" s="22"/>
      <c r="N36" s="22"/>
      <c r="O36" s="39">
        <f t="shared" ref="O36:O40" si="21">SUM(K36:N36)</f>
        <v>0</v>
      </c>
      <c r="P36" s="28"/>
      <c r="Q36" s="37">
        <f t="shared" si="18"/>
        <v>0</v>
      </c>
      <c r="R36" s="34"/>
      <c r="S36" s="22"/>
      <c r="T36" s="22"/>
      <c r="U36" s="22"/>
      <c r="V36" s="39">
        <f t="shared" ref="V36:V40" si="22">SUM(R36:U36)</f>
        <v>0</v>
      </c>
      <c r="W36" s="33"/>
      <c r="X36" s="37">
        <f t="shared" si="19"/>
        <v>0</v>
      </c>
      <c r="Y36" s="27"/>
      <c r="Z36" s="22"/>
      <c r="AA36" s="22"/>
      <c r="AB36" s="22"/>
      <c r="AC36" s="39">
        <f t="shared" ref="AC36" si="23">SUM(Y36:AB36)</f>
        <v>0</v>
      </c>
      <c r="AD36" s="28"/>
      <c r="AE36" s="37"/>
      <c r="AF36" s="27"/>
      <c r="AG36" s="22"/>
      <c r="AH36" s="22"/>
      <c r="AI36" s="22"/>
      <c r="AJ36" s="39">
        <f t="shared" ref="AJ36" si="24">SUM(AF36:AI36)</f>
        <v>0</v>
      </c>
      <c r="AK36" s="28"/>
      <c r="AL36" s="37">
        <f t="shared" si="9"/>
        <v>59.44</v>
      </c>
    </row>
    <row r="37" spans="1:40" s="115" customFormat="1" ht="21" customHeight="1" x14ac:dyDescent="0.3">
      <c r="A37" s="104" t="s">
        <v>77</v>
      </c>
      <c r="B37" s="105" t="s">
        <v>32</v>
      </c>
      <c r="C37" s="111"/>
      <c r="D37" s="116"/>
      <c r="E37" s="108"/>
      <c r="F37" s="109"/>
      <c r="G37" s="109"/>
      <c r="H37" s="108">
        <f t="shared" si="20"/>
        <v>0</v>
      </c>
      <c r="I37" s="110"/>
      <c r="J37" s="111"/>
      <c r="K37" s="107"/>
      <c r="L37" s="109"/>
      <c r="M37" s="109"/>
      <c r="N37" s="109"/>
      <c r="O37" s="108"/>
      <c r="P37" s="112"/>
      <c r="Q37" s="111"/>
      <c r="R37" s="113"/>
      <c r="S37" s="109"/>
      <c r="T37" s="109"/>
      <c r="U37" s="109"/>
      <c r="V37" s="108"/>
      <c r="W37" s="114"/>
      <c r="X37" s="111"/>
      <c r="Y37" s="107"/>
      <c r="Z37" s="109"/>
      <c r="AA37" s="109"/>
      <c r="AB37" s="109"/>
      <c r="AC37" s="108"/>
      <c r="AD37" s="112"/>
      <c r="AE37" s="111"/>
      <c r="AF37" s="107"/>
      <c r="AG37" s="109"/>
      <c r="AH37" s="109"/>
      <c r="AI37" s="109"/>
      <c r="AJ37" s="108"/>
      <c r="AK37" s="112"/>
      <c r="AL37" s="111">
        <f t="shared" si="9"/>
        <v>0</v>
      </c>
    </row>
    <row r="38" spans="1:40" ht="21" customHeight="1" x14ac:dyDescent="0.3">
      <c r="A38" s="35" t="s">
        <v>78</v>
      </c>
      <c r="B38" s="44" t="s">
        <v>40</v>
      </c>
      <c r="C38" s="37">
        <v>19.82</v>
      </c>
      <c r="D38" s="42"/>
      <c r="E38" s="42"/>
      <c r="F38" s="27"/>
      <c r="G38" s="27"/>
      <c r="H38" s="39">
        <f t="shared" si="20"/>
        <v>0</v>
      </c>
      <c r="I38" s="40"/>
      <c r="J38" s="37"/>
      <c r="K38" s="27"/>
      <c r="L38" s="22"/>
      <c r="M38" s="22"/>
      <c r="N38" s="22"/>
      <c r="O38" s="39"/>
      <c r="P38" s="28"/>
      <c r="Q38" s="37"/>
      <c r="R38" s="34"/>
      <c r="S38" s="27"/>
      <c r="T38" s="27"/>
      <c r="U38" s="27"/>
      <c r="V38" s="39"/>
      <c r="W38" s="33"/>
      <c r="X38" s="37"/>
      <c r="Y38" s="27"/>
      <c r="Z38" s="22"/>
      <c r="AA38" s="22"/>
      <c r="AB38" s="22"/>
      <c r="AC38" s="39"/>
      <c r="AD38" s="28"/>
      <c r="AE38" s="37"/>
      <c r="AF38" s="27"/>
      <c r="AG38" s="27"/>
      <c r="AH38" s="27"/>
      <c r="AI38" s="27"/>
      <c r="AJ38" s="39"/>
      <c r="AK38" s="28"/>
      <c r="AL38" s="37">
        <f t="shared" si="9"/>
        <v>0</v>
      </c>
    </row>
    <row r="39" spans="1:40" ht="15.75" customHeight="1" x14ac:dyDescent="0.3">
      <c r="A39" s="24" t="s">
        <v>79</v>
      </c>
      <c r="B39" s="25" t="s">
        <v>80</v>
      </c>
      <c r="C39" s="26"/>
      <c r="D39" s="27">
        <f>SUM(D40:D40)</f>
        <v>0</v>
      </c>
      <c r="E39" s="27">
        <f>SUM(E40:E40)</f>
        <v>0</v>
      </c>
      <c r="F39" s="27">
        <f>SUM(F40:F40)</f>
        <v>0</v>
      </c>
      <c r="G39" s="27">
        <f>SUM(G40:G40)</f>
        <v>0</v>
      </c>
      <c r="H39" s="22">
        <f t="shared" si="20"/>
        <v>0</v>
      </c>
      <c r="I39" s="28"/>
      <c r="J39" s="37"/>
      <c r="K39" s="27">
        <f>SUM(K40:K40)</f>
        <v>0</v>
      </c>
      <c r="L39" s="22">
        <f>SUM(L40:L40)</f>
        <v>0</v>
      </c>
      <c r="M39" s="22">
        <f>SUM(M40:M40)</f>
        <v>0</v>
      </c>
      <c r="N39" s="22">
        <f>SUM(N40:N40)</f>
        <v>287.8</v>
      </c>
      <c r="O39" s="22">
        <f t="shared" si="21"/>
        <v>287.8</v>
      </c>
      <c r="P39" s="28"/>
      <c r="Q39" s="37"/>
      <c r="R39" s="34">
        <f>SUM(R40:R40)</f>
        <v>0</v>
      </c>
      <c r="S39" s="27">
        <f>SUM(S40:S40)</f>
        <v>0</v>
      </c>
      <c r="T39" s="27">
        <f>SUM(T40:T40)</f>
        <v>292.95</v>
      </c>
      <c r="U39" s="27">
        <f>SUM(U40:U40)</f>
        <v>0</v>
      </c>
      <c r="V39" s="22">
        <f t="shared" si="22"/>
        <v>292.95</v>
      </c>
      <c r="W39" s="33"/>
      <c r="X39" s="37"/>
      <c r="Y39" s="27">
        <f>SUM(Y40:Y40)</f>
        <v>0</v>
      </c>
      <c r="Z39" s="22">
        <f>SUM(Z40:Z40)</f>
        <v>0</v>
      </c>
      <c r="AA39" s="22">
        <f>SUM(AA40:AA40)</f>
        <v>0</v>
      </c>
      <c r="AB39" s="22">
        <f>SUM(AB40:AB40)</f>
        <v>0</v>
      </c>
      <c r="AC39" s="22">
        <f t="shared" ref="AC39:AC40" si="25">SUM(Y39:AB39)</f>
        <v>0</v>
      </c>
      <c r="AD39" s="28"/>
      <c r="AE39" s="37"/>
      <c r="AF39" s="27">
        <f>SUM(AF40:AF40)</f>
        <v>0</v>
      </c>
      <c r="AG39" s="27">
        <f>SUM(AG40:AG40)</f>
        <v>0</v>
      </c>
      <c r="AH39" s="27">
        <f>SUM(AH40:AH40)</f>
        <v>0</v>
      </c>
      <c r="AI39" s="27">
        <f>SUM(AI40:AI40)</f>
        <v>0</v>
      </c>
      <c r="AJ39" s="22">
        <f t="shared" ref="AJ39:AJ40" si="26">SUM(AF39:AI39)</f>
        <v>0</v>
      </c>
      <c r="AK39" s="28"/>
      <c r="AL39" s="26">
        <f>SUM(AL40:AL40)</f>
        <v>580.75</v>
      </c>
    </row>
    <row r="40" spans="1:40" ht="15.75" customHeight="1" x14ac:dyDescent="0.3">
      <c r="A40" s="35" t="s">
        <v>81</v>
      </c>
      <c r="B40" s="48" t="s">
        <v>283</v>
      </c>
      <c r="C40" s="26"/>
      <c r="D40" s="27"/>
      <c r="E40" s="27"/>
      <c r="F40" s="27"/>
      <c r="G40" s="42">
        <v>0</v>
      </c>
      <c r="H40" s="39">
        <f t="shared" si="20"/>
        <v>0</v>
      </c>
      <c r="I40" s="28"/>
      <c r="J40" s="37"/>
      <c r="K40" s="27"/>
      <c r="L40" s="22"/>
      <c r="M40" s="22"/>
      <c r="N40" s="39">
        <v>287.8</v>
      </c>
      <c r="O40" s="39">
        <f t="shared" si="21"/>
        <v>287.8</v>
      </c>
      <c r="P40" s="28"/>
      <c r="Q40" s="37"/>
      <c r="R40" s="51"/>
      <c r="S40" s="39"/>
      <c r="T40" s="39">
        <v>292.95</v>
      </c>
      <c r="U40" s="39"/>
      <c r="V40" s="39">
        <f t="shared" si="22"/>
        <v>292.95</v>
      </c>
      <c r="W40" s="33"/>
      <c r="X40" s="37"/>
      <c r="Y40" s="27"/>
      <c r="Z40" s="22"/>
      <c r="AA40" s="22"/>
      <c r="AB40" s="39"/>
      <c r="AC40" s="39">
        <f t="shared" si="25"/>
        <v>0</v>
      </c>
      <c r="AD40" s="28"/>
      <c r="AE40" s="37"/>
      <c r="AF40" s="42"/>
      <c r="AG40" s="39"/>
      <c r="AH40" s="39"/>
      <c r="AI40" s="39"/>
      <c r="AJ40" s="39">
        <f t="shared" si="26"/>
        <v>0</v>
      </c>
      <c r="AK40" s="28"/>
      <c r="AL40" s="37">
        <f t="shared" si="9"/>
        <v>580.75</v>
      </c>
    </row>
    <row r="41" spans="1:40" x14ac:dyDescent="0.3">
      <c r="A41" s="24" t="s">
        <v>85</v>
      </c>
      <c r="B41" s="52" t="s">
        <v>86</v>
      </c>
      <c r="C41" s="26">
        <f t="shared" ref="C41:H41" si="27">C42+C43+C70</f>
        <v>1585.19</v>
      </c>
      <c r="D41" s="27">
        <f>D42+D43+D70</f>
        <v>1576.8587050000001</v>
      </c>
      <c r="E41" s="22">
        <f t="shared" si="27"/>
        <v>1230.4287050000003</v>
      </c>
      <c r="F41" s="22">
        <f t="shared" si="27"/>
        <v>1211.258705</v>
      </c>
      <c r="G41" s="22">
        <f t="shared" si="27"/>
        <v>258.37870500000002</v>
      </c>
      <c r="H41" s="31">
        <f t="shared" si="27"/>
        <v>4276.9248200000002</v>
      </c>
      <c r="I41" s="28">
        <f>I43+I70</f>
        <v>5400.3599999999988</v>
      </c>
      <c r="J41" s="26">
        <f t="shared" ref="J41:O41" si="28">J42+J43+J70</f>
        <v>0</v>
      </c>
      <c r="K41" s="27">
        <f t="shared" si="28"/>
        <v>194.80139250000002</v>
      </c>
      <c r="L41" s="22">
        <f t="shared" si="28"/>
        <v>200.79139250000003</v>
      </c>
      <c r="M41" s="22">
        <f t="shared" si="28"/>
        <v>483.97139250000004</v>
      </c>
      <c r="N41" s="22">
        <f t="shared" si="28"/>
        <v>907.74139250000007</v>
      </c>
      <c r="O41" s="22">
        <f t="shared" si="28"/>
        <v>1787.3055700000004</v>
      </c>
      <c r="P41" s="28">
        <f>P43+P70</f>
        <v>1247.7000000000003</v>
      </c>
      <c r="Q41" s="26">
        <f t="shared" ref="Q41:AK41" si="29">Q42+Q43+Q70</f>
        <v>0</v>
      </c>
      <c r="R41" s="34">
        <f t="shared" si="29"/>
        <v>195.699105</v>
      </c>
      <c r="S41" s="22">
        <f t="shared" si="29"/>
        <v>204.89910499999999</v>
      </c>
      <c r="T41" s="22">
        <f t="shared" si="29"/>
        <v>784.33910500000002</v>
      </c>
      <c r="U41" s="22">
        <f t="shared" si="29"/>
        <v>200.449105</v>
      </c>
      <c r="V41" s="22">
        <f t="shared" si="29"/>
        <v>1385.38642</v>
      </c>
      <c r="W41" s="33">
        <f t="shared" si="29"/>
        <v>792.43</v>
      </c>
      <c r="X41" s="26">
        <f t="shared" si="29"/>
        <v>0</v>
      </c>
      <c r="Y41" s="27" t="e">
        <f t="shared" si="29"/>
        <v>#REF!</v>
      </c>
      <c r="Z41" s="22" t="e">
        <f t="shared" si="29"/>
        <v>#REF!</v>
      </c>
      <c r="AA41" s="22" t="e">
        <f t="shared" si="29"/>
        <v>#REF!</v>
      </c>
      <c r="AB41" s="22" t="e">
        <f t="shared" si="29"/>
        <v>#REF!</v>
      </c>
      <c r="AC41" s="22" t="e">
        <f t="shared" si="29"/>
        <v>#REF!</v>
      </c>
      <c r="AD41" s="28">
        <f t="shared" si="29"/>
        <v>309.14</v>
      </c>
      <c r="AE41" s="26" t="e">
        <f t="shared" si="29"/>
        <v>#REF!</v>
      </c>
      <c r="AF41" s="27" t="e">
        <f t="shared" si="29"/>
        <v>#REF!</v>
      </c>
      <c r="AG41" s="22" t="e">
        <f t="shared" si="29"/>
        <v>#REF!</v>
      </c>
      <c r="AH41" s="22" t="e">
        <f t="shared" si="29"/>
        <v>#REF!</v>
      </c>
      <c r="AI41" s="22" t="e">
        <f t="shared" si="29"/>
        <v>#REF!</v>
      </c>
      <c r="AJ41" s="22" t="e">
        <f>AJ42+AJ43+AJ70</f>
        <v>#REF!</v>
      </c>
      <c r="AK41" s="28" t="e">
        <f t="shared" si="29"/>
        <v>#REF!</v>
      </c>
      <c r="AL41" s="26" t="e">
        <f>H41+O41+V41+AC41+AJ41</f>
        <v>#REF!</v>
      </c>
      <c r="AN41" s="16"/>
    </row>
    <row r="42" spans="1:40" x14ac:dyDescent="0.3">
      <c r="A42" s="53" t="s">
        <v>87</v>
      </c>
      <c r="B42" s="25" t="s">
        <v>88</v>
      </c>
      <c r="C42" s="26"/>
      <c r="D42" s="42">
        <f>'[2]Įsipareigojimu grąžinimas'!D21/1000</f>
        <v>115.43870500000001</v>
      </c>
      <c r="E42" s="42">
        <f>'[2]Įsipareigojimu grąžinimas'!D21/1000</f>
        <v>115.43870500000001</v>
      </c>
      <c r="F42" s="42">
        <f>'[2]Įsipareigojimu grąžinimas'!D21/1000</f>
        <v>115.43870500000001</v>
      </c>
      <c r="G42" s="42">
        <f>'[2]Įsipareigojimu grąžinimas'!D21/1000</f>
        <v>115.43870500000001</v>
      </c>
      <c r="H42" s="31">
        <f>SUM(D42:G42)</f>
        <v>461.75482000000005</v>
      </c>
      <c r="I42" s="28"/>
      <c r="J42" s="26"/>
      <c r="K42" s="42">
        <f>'[2]Įsipareigojimu grąžinimas'!E21/1000</f>
        <v>134.90139250000001</v>
      </c>
      <c r="L42" s="42">
        <f>'[2]Įsipareigojimu grąžinimas'!E21/1000</f>
        <v>134.90139250000001</v>
      </c>
      <c r="M42" s="42">
        <f>'[2]Įsipareigojimu grąžinimas'!E21/1000</f>
        <v>134.90139250000001</v>
      </c>
      <c r="N42" s="42">
        <f>'[2]Įsipareigojimu grąžinimas'!E21/1000</f>
        <v>134.90139250000001</v>
      </c>
      <c r="O42" s="22">
        <f>SUM(K42:N42)</f>
        <v>539.60557000000006</v>
      </c>
      <c r="P42" s="28"/>
      <c r="Q42" s="26"/>
      <c r="R42" s="51">
        <f>'[2]Įsipareigojimu grąžinimas'!F21/1000</f>
        <v>148.239105</v>
      </c>
      <c r="S42" s="42">
        <f>'[2]Įsipareigojimu grąžinimas'!F21/1000</f>
        <v>148.239105</v>
      </c>
      <c r="T42" s="42">
        <f>'[2]Įsipareigojimu grąžinimas'!F21/1000</f>
        <v>148.239105</v>
      </c>
      <c r="U42" s="42">
        <f>'[2]Įsipareigojimu grąžinimas'!F21/1000</f>
        <v>148.239105</v>
      </c>
      <c r="V42" s="22">
        <f>SUM(R42:U42)</f>
        <v>592.95641999999998</v>
      </c>
      <c r="W42" s="33"/>
      <c r="X42" s="26"/>
      <c r="Y42" s="42">
        <f>'[2]Įsipareigojimu grąžinimas'!G21/1000</f>
        <v>151.09269750000001</v>
      </c>
      <c r="Z42" s="42">
        <f>'[2]Įsipareigojimu grąžinimas'!G21/1000</f>
        <v>151.09269750000001</v>
      </c>
      <c r="AA42" s="42">
        <f>'[2]Įsipareigojimu grąžinimas'!G21/1000</f>
        <v>151.09269750000001</v>
      </c>
      <c r="AB42" s="42">
        <f>'[2]Įsipareigojimu grąžinimas'!G21/1000</f>
        <v>151.09269750000001</v>
      </c>
      <c r="AC42" s="22">
        <f>SUM(Y42:AB42)</f>
        <v>604.37079000000006</v>
      </c>
      <c r="AD42" s="28"/>
      <c r="AE42" s="26"/>
      <c r="AF42" s="27">
        <f>'[2]Įsipareigojimu grąžinimas'!H21/1000</f>
        <v>147.67066249999996</v>
      </c>
      <c r="AG42" s="27">
        <f>'[2]Įsipareigojimu grąžinimas'!H21/1000</f>
        <v>147.67066249999996</v>
      </c>
      <c r="AH42" s="27">
        <f>'[2]Įsipareigojimu grąžinimas'!H21/1000</f>
        <v>147.67066249999996</v>
      </c>
      <c r="AI42" s="27">
        <f>'[2]Įsipareigojimu grąžinimas'!H21/1000</f>
        <v>147.67066249999996</v>
      </c>
      <c r="AJ42" s="27">
        <f>SUM(AF42:AI42)</f>
        <v>590.68264999999985</v>
      </c>
      <c r="AK42" s="28"/>
      <c r="AL42" s="26">
        <f t="shared" ref="AL42:AL92" si="30">H42+O42+V42+AC42+AJ42</f>
        <v>2789.3702499999999</v>
      </c>
      <c r="AN42" s="16"/>
    </row>
    <row r="43" spans="1:40" ht="17.25" customHeight="1" x14ac:dyDescent="0.3">
      <c r="A43" s="54" t="s">
        <v>89</v>
      </c>
      <c r="B43" s="25" t="s">
        <v>90</v>
      </c>
      <c r="C43" s="55">
        <f>SUM(C44:C69)</f>
        <v>1585.19</v>
      </c>
      <c r="D43" s="56">
        <f t="shared" ref="D43:AK43" si="31">SUM(D44:D69)</f>
        <v>1427.6200000000001</v>
      </c>
      <c r="E43" s="56">
        <f t="shared" si="31"/>
        <v>1057.3400000000001</v>
      </c>
      <c r="F43" s="56">
        <f t="shared" si="31"/>
        <v>1062.22</v>
      </c>
      <c r="G43" s="56">
        <f t="shared" si="31"/>
        <v>114.24000000000001</v>
      </c>
      <c r="H43" s="57">
        <f t="shared" si="31"/>
        <v>3661.4200000000005</v>
      </c>
      <c r="I43" s="56">
        <f>SUM(I44:I69)</f>
        <v>5246.6099999999988</v>
      </c>
      <c r="J43" s="49">
        <f t="shared" si="31"/>
        <v>0</v>
      </c>
      <c r="K43" s="56">
        <f t="shared" si="31"/>
        <v>0</v>
      </c>
      <c r="L43" s="56">
        <f t="shared" si="31"/>
        <v>0</v>
      </c>
      <c r="M43" s="56">
        <f t="shared" si="31"/>
        <v>298.13</v>
      </c>
      <c r="N43" s="56">
        <f t="shared" si="31"/>
        <v>733.90000000000009</v>
      </c>
      <c r="O43" s="57">
        <f t="shared" si="31"/>
        <v>1032.0300000000002</v>
      </c>
      <c r="P43" s="56">
        <f t="shared" si="31"/>
        <v>1032.0300000000002</v>
      </c>
      <c r="Q43" s="55">
        <f t="shared" si="31"/>
        <v>0</v>
      </c>
      <c r="R43" s="58">
        <f t="shared" si="31"/>
        <v>0</v>
      </c>
      <c r="S43" s="56">
        <f t="shared" si="31"/>
        <v>0</v>
      </c>
      <c r="T43" s="56">
        <f t="shared" si="31"/>
        <v>585.9</v>
      </c>
      <c r="U43" s="56">
        <f t="shared" si="31"/>
        <v>10</v>
      </c>
      <c r="V43" s="57">
        <f t="shared" si="31"/>
        <v>595.9</v>
      </c>
      <c r="W43" s="59">
        <f t="shared" si="31"/>
        <v>595.9</v>
      </c>
      <c r="X43" s="55">
        <f t="shared" si="31"/>
        <v>0</v>
      </c>
      <c r="Y43" s="56" t="e">
        <f t="shared" si="31"/>
        <v>#REF!</v>
      </c>
      <c r="Z43" s="56" t="e">
        <f t="shared" si="31"/>
        <v>#REF!</v>
      </c>
      <c r="AA43" s="56" t="e">
        <f t="shared" si="31"/>
        <v>#REF!</v>
      </c>
      <c r="AB43" s="56" t="e">
        <f t="shared" si="31"/>
        <v>#REF!</v>
      </c>
      <c r="AC43" s="57" t="e">
        <f t="shared" si="31"/>
        <v>#REF!</v>
      </c>
      <c r="AD43" s="56">
        <f t="shared" si="31"/>
        <v>104.96000000000001</v>
      </c>
      <c r="AE43" s="55" t="e">
        <f t="shared" si="31"/>
        <v>#REF!</v>
      </c>
      <c r="AF43" s="56" t="e">
        <f t="shared" si="31"/>
        <v>#REF!</v>
      </c>
      <c r="AG43" s="56" t="e">
        <f t="shared" si="31"/>
        <v>#REF!</v>
      </c>
      <c r="AH43" s="56" t="e">
        <f t="shared" si="31"/>
        <v>#REF!</v>
      </c>
      <c r="AI43" s="56" t="e">
        <f t="shared" si="31"/>
        <v>#REF!</v>
      </c>
      <c r="AJ43" s="57" t="e">
        <f t="shared" si="31"/>
        <v>#REF!</v>
      </c>
      <c r="AK43" s="56" t="e">
        <f t="shared" si="31"/>
        <v>#REF!</v>
      </c>
      <c r="AL43" s="55" t="e">
        <f>SUM(AL44:AL69)</f>
        <v>#REF!</v>
      </c>
      <c r="AN43" s="16"/>
    </row>
    <row r="44" spans="1:40" ht="29.25" customHeight="1" x14ac:dyDescent="0.3">
      <c r="A44" s="35" t="s">
        <v>91</v>
      </c>
      <c r="B44" s="36" t="s">
        <v>28</v>
      </c>
      <c r="C44" s="49">
        <v>1495.91</v>
      </c>
      <c r="D44" s="60">
        <v>363.58000000000004</v>
      </c>
      <c r="E44" s="57"/>
      <c r="F44" s="57"/>
      <c r="G44" s="57"/>
      <c r="H44" s="61">
        <f>SUM(D44:G44)</f>
        <v>363.58000000000004</v>
      </c>
      <c r="I44" s="62">
        <v>1859.49</v>
      </c>
      <c r="J44" s="49">
        <f t="shared" ref="J44:J62" si="32">C44+H44-I44</f>
        <v>0</v>
      </c>
      <c r="K44" s="56"/>
      <c r="L44" s="57"/>
      <c r="M44" s="57"/>
      <c r="N44" s="57"/>
      <c r="O44" s="61">
        <f>SUM(K44:N44)</f>
        <v>0</v>
      </c>
      <c r="P44" s="62"/>
      <c r="Q44" s="49">
        <f t="shared" ref="Q44:Q92" si="33">J44+O44-P44</f>
        <v>0</v>
      </c>
      <c r="R44" s="58"/>
      <c r="S44" s="57"/>
      <c r="T44" s="57"/>
      <c r="U44" s="61"/>
      <c r="V44" s="61">
        <f>SUM(R44:U44)</f>
        <v>0</v>
      </c>
      <c r="W44" s="63"/>
      <c r="X44" s="49">
        <f t="shared" ref="X44:X92" si="34">Q44+V44-W44</f>
        <v>0</v>
      </c>
      <c r="Y44" s="56"/>
      <c r="Z44" s="57"/>
      <c r="AA44" s="57"/>
      <c r="AB44" s="57"/>
      <c r="AC44" s="61">
        <f>SUM(Y44:AB44)</f>
        <v>0</v>
      </c>
      <c r="AD44" s="62"/>
      <c r="AE44" s="49">
        <f t="shared" ref="AE44:AE92" si="35">X44+AC44-AD44</f>
        <v>0</v>
      </c>
      <c r="AF44" s="56"/>
      <c r="AG44" s="57"/>
      <c r="AH44" s="57"/>
      <c r="AI44" s="61"/>
      <c r="AJ44" s="61">
        <f>SUM(AF44:AI44)</f>
        <v>0</v>
      </c>
      <c r="AK44" s="62"/>
      <c r="AL44" s="55">
        <f t="shared" si="30"/>
        <v>363.58000000000004</v>
      </c>
    </row>
    <row r="45" spans="1:40" ht="31.5" customHeight="1" x14ac:dyDescent="0.3">
      <c r="A45" s="35" t="s">
        <v>92</v>
      </c>
      <c r="B45" s="36" t="s">
        <v>30</v>
      </c>
      <c r="C45" s="49"/>
      <c r="D45" s="60">
        <v>1004.6</v>
      </c>
      <c r="E45" s="61">
        <v>886.54000000000008</v>
      </c>
      <c r="F45" s="61">
        <v>886.53000000000009</v>
      </c>
      <c r="G45" s="61"/>
      <c r="H45" s="61">
        <f t="shared" ref="H45:H62" si="36">SUM(D45:G45)</f>
        <v>2777.67</v>
      </c>
      <c r="I45" s="62">
        <v>2777.67</v>
      </c>
      <c r="J45" s="49">
        <f t="shared" si="32"/>
        <v>0</v>
      </c>
      <c r="K45" s="56"/>
      <c r="L45" s="57"/>
      <c r="M45" s="57"/>
      <c r="N45" s="57"/>
      <c r="O45" s="61">
        <f t="shared" ref="O45:O62" si="37">SUM(K45:N45)</f>
        <v>0</v>
      </c>
      <c r="P45" s="62"/>
      <c r="Q45" s="49">
        <f t="shared" si="33"/>
        <v>0</v>
      </c>
      <c r="R45" s="58"/>
      <c r="S45" s="57"/>
      <c r="T45" s="57"/>
      <c r="U45" s="61"/>
      <c r="V45" s="61">
        <f t="shared" ref="V45:V58" si="38">SUM(R45:U45)</f>
        <v>0</v>
      </c>
      <c r="W45" s="63"/>
      <c r="X45" s="49">
        <f t="shared" si="34"/>
        <v>0</v>
      </c>
      <c r="Y45" s="56"/>
      <c r="Z45" s="57"/>
      <c r="AA45" s="57"/>
      <c r="AB45" s="57"/>
      <c r="AC45" s="61">
        <f t="shared" ref="AC45:AC46" si="39">SUM(Y45:AB45)</f>
        <v>0</v>
      </c>
      <c r="AD45" s="62"/>
      <c r="AE45" s="49">
        <f t="shared" si="35"/>
        <v>0</v>
      </c>
      <c r="AF45" s="56"/>
      <c r="AG45" s="57"/>
      <c r="AH45" s="57"/>
      <c r="AI45" s="61"/>
      <c r="AJ45" s="61">
        <f t="shared" ref="AJ45:AJ46" si="40">SUM(AF45:AI45)</f>
        <v>0</v>
      </c>
      <c r="AK45" s="62"/>
      <c r="AL45" s="55">
        <f t="shared" si="30"/>
        <v>2777.67</v>
      </c>
    </row>
    <row r="46" spans="1:40" ht="53.25" customHeight="1" x14ac:dyDescent="0.3">
      <c r="A46" s="35" t="s">
        <v>93</v>
      </c>
      <c r="B46" s="36" t="s">
        <v>38</v>
      </c>
      <c r="C46" s="49">
        <v>10</v>
      </c>
      <c r="D46" s="60">
        <v>59.44</v>
      </c>
      <c r="E46" s="61"/>
      <c r="F46" s="61"/>
      <c r="G46" s="61"/>
      <c r="H46" s="61">
        <f t="shared" si="36"/>
        <v>59.44</v>
      </c>
      <c r="I46" s="62">
        <v>69.44</v>
      </c>
      <c r="J46" s="49">
        <f t="shared" si="32"/>
        <v>0</v>
      </c>
      <c r="K46" s="56"/>
      <c r="L46" s="57"/>
      <c r="M46" s="57"/>
      <c r="N46" s="57"/>
      <c r="O46" s="61">
        <f t="shared" si="37"/>
        <v>0</v>
      </c>
      <c r="P46" s="62"/>
      <c r="Q46" s="49">
        <f t="shared" si="33"/>
        <v>0</v>
      </c>
      <c r="R46" s="58"/>
      <c r="S46" s="57"/>
      <c r="T46" s="57"/>
      <c r="U46" s="61"/>
      <c r="V46" s="61">
        <f t="shared" si="38"/>
        <v>0</v>
      </c>
      <c r="W46" s="63"/>
      <c r="X46" s="49">
        <f t="shared" si="34"/>
        <v>0</v>
      </c>
      <c r="Y46" s="56"/>
      <c r="Z46" s="57"/>
      <c r="AA46" s="57"/>
      <c r="AB46" s="57"/>
      <c r="AC46" s="61">
        <f t="shared" si="39"/>
        <v>0</v>
      </c>
      <c r="AD46" s="62"/>
      <c r="AE46" s="49">
        <f t="shared" si="35"/>
        <v>0</v>
      </c>
      <c r="AF46" s="56"/>
      <c r="AG46" s="57"/>
      <c r="AH46" s="57"/>
      <c r="AI46" s="61"/>
      <c r="AJ46" s="61">
        <f t="shared" si="40"/>
        <v>0</v>
      </c>
      <c r="AK46" s="62"/>
      <c r="AL46" s="55">
        <f t="shared" si="30"/>
        <v>59.44</v>
      </c>
    </row>
    <row r="47" spans="1:40" ht="42.75" customHeight="1" x14ac:dyDescent="0.3">
      <c r="A47" s="35" t="s">
        <v>94</v>
      </c>
      <c r="B47" s="36" t="s">
        <v>57</v>
      </c>
      <c r="C47" s="49"/>
      <c r="D47" s="60"/>
      <c r="E47" s="61">
        <v>32</v>
      </c>
      <c r="F47" s="61"/>
      <c r="G47" s="61"/>
      <c r="H47" s="61">
        <f t="shared" si="36"/>
        <v>32</v>
      </c>
      <c r="I47" s="62">
        <v>32</v>
      </c>
      <c r="J47" s="49">
        <f t="shared" si="32"/>
        <v>0</v>
      </c>
      <c r="K47" s="56"/>
      <c r="L47" s="57"/>
      <c r="M47" s="57"/>
      <c r="N47" s="57"/>
      <c r="O47" s="61"/>
      <c r="P47" s="62"/>
      <c r="Q47" s="49"/>
      <c r="R47" s="58"/>
      <c r="S47" s="57"/>
      <c r="T47" s="57"/>
      <c r="U47" s="61"/>
      <c r="V47" s="61"/>
      <c r="W47" s="63"/>
      <c r="X47" s="49"/>
      <c r="Y47" s="56"/>
      <c r="Z47" s="57"/>
      <c r="AA47" s="57"/>
      <c r="AB47" s="57"/>
      <c r="AC47" s="61"/>
      <c r="AD47" s="62"/>
      <c r="AE47" s="49"/>
      <c r="AF47" s="56"/>
      <c r="AG47" s="57"/>
      <c r="AH47" s="57"/>
      <c r="AI47" s="61"/>
      <c r="AJ47" s="61"/>
      <c r="AK47" s="62"/>
      <c r="AL47" s="55">
        <f t="shared" si="30"/>
        <v>32</v>
      </c>
    </row>
    <row r="48" spans="1:40" ht="30" customHeight="1" x14ac:dyDescent="0.3">
      <c r="A48" s="35" t="s">
        <v>95</v>
      </c>
      <c r="B48" s="46" t="s">
        <v>59</v>
      </c>
      <c r="C48" s="64"/>
      <c r="D48" s="65"/>
      <c r="E48" s="66"/>
      <c r="F48" s="66"/>
      <c r="G48" s="66">
        <v>48.13</v>
      </c>
      <c r="H48" s="66">
        <f t="shared" si="36"/>
        <v>48.13</v>
      </c>
      <c r="I48" s="67">
        <v>48.13</v>
      </c>
      <c r="J48" s="64">
        <f t="shared" si="32"/>
        <v>0</v>
      </c>
      <c r="K48" s="68"/>
      <c r="L48" s="69"/>
      <c r="M48" s="69"/>
      <c r="N48" s="69"/>
      <c r="O48" s="66">
        <f t="shared" si="37"/>
        <v>0</v>
      </c>
      <c r="P48" s="67"/>
      <c r="Q48" s="64">
        <f t="shared" si="33"/>
        <v>0</v>
      </c>
      <c r="R48" s="70"/>
      <c r="S48" s="69"/>
      <c r="T48" s="69"/>
      <c r="U48" s="66"/>
      <c r="V48" s="66">
        <f t="shared" si="38"/>
        <v>0</v>
      </c>
      <c r="W48" s="71"/>
      <c r="X48" s="64">
        <f t="shared" si="34"/>
        <v>0</v>
      </c>
      <c r="Y48" s="68"/>
      <c r="Z48" s="69"/>
      <c r="AA48" s="69"/>
      <c r="AB48" s="69"/>
      <c r="AC48" s="66">
        <f t="shared" ref="AC48:AC69" si="41">SUM(Y48:AB48)</f>
        <v>0</v>
      </c>
      <c r="AD48" s="67"/>
      <c r="AE48" s="64">
        <f t="shared" si="35"/>
        <v>0</v>
      </c>
      <c r="AF48" s="68"/>
      <c r="AG48" s="69"/>
      <c r="AH48" s="69"/>
      <c r="AI48" s="66"/>
      <c r="AJ48" s="66">
        <f t="shared" ref="AJ48:AJ58" si="42">SUM(AF48:AI48)</f>
        <v>0</v>
      </c>
      <c r="AK48" s="67"/>
      <c r="AL48" s="55">
        <f t="shared" si="30"/>
        <v>48.13</v>
      </c>
    </row>
    <row r="49" spans="1:38" ht="31.2" customHeight="1" x14ac:dyDescent="0.3">
      <c r="A49" s="35" t="s">
        <v>96</v>
      </c>
      <c r="B49" s="46" t="s">
        <v>61</v>
      </c>
      <c r="C49" s="64"/>
      <c r="D49" s="65"/>
      <c r="E49" s="66"/>
      <c r="F49" s="66"/>
      <c r="G49" s="66">
        <v>33.11</v>
      </c>
      <c r="H49" s="66">
        <f t="shared" si="36"/>
        <v>33.11</v>
      </c>
      <c r="I49" s="67">
        <v>33.11</v>
      </c>
      <c r="J49" s="64">
        <f t="shared" si="32"/>
        <v>0</v>
      </c>
      <c r="K49" s="68"/>
      <c r="L49" s="69"/>
      <c r="M49" s="69"/>
      <c r="N49" s="69"/>
      <c r="O49" s="66">
        <f t="shared" si="37"/>
        <v>0</v>
      </c>
      <c r="P49" s="67"/>
      <c r="Q49" s="64">
        <f t="shared" si="33"/>
        <v>0</v>
      </c>
      <c r="R49" s="70"/>
      <c r="S49" s="69"/>
      <c r="T49" s="69"/>
      <c r="U49" s="66"/>
      <c r="V49" s="66">
        <f t="shared" si="38"/>
        <v>0</v>
      </c>
      <c r="W49" s="71"/>
      <c r="X49" s="64">
        <f t="shared" si="34"/>
        <v>0</v>
      </c>
      <c r="Y49" s="68"/>
      <c r="Z49" s="69"/>
      <c r="AA49" s="69"/>
      <c r="AB49" s="69"/>
      <c r="AC49" s="66">
        <f t="shared" si="41"/>
        <v>0</v>
      </c>
      <c r="AD49" s="67"/>
      <c r="AE49" s="64">
        <f t="shared" si="35"/>
        <v>0</v>
      </c>
      <c r="AF49" s="68"/>
      <c r="AG49" s="69"/>
      <c r="AH49" s="69"/>
      <c r="AI49" s="66"/>
      <c r="AJ49" s="66">
        <f t="shared" si="42"/>
        <v>0</v>
      </c>
      <c r="AK49" s="67"/>
      <c r="AL49" s="55">
        <f t="shared" si="30"/>
        <v>33.11</v>
      </c>
    </row>
    <row r="50" spans="1:38" ht="29.25" customHeight="1" x14ac:dyDescent="0.3">
      <c r="A50" s="35" t="s">
        <v>97</v>
      </c>
      <c r="B50" s="46" t="s">
        <v>63</v>
      </c>
      <c r="C50" s="64"/>
      <c r="D50" s="65"/>
      <c r="E50" s="66"/>
      <c r="F50" s="66">
        <v>72.19</v>
      </c>
      <c r="G50" s="66"/>
      <c r="H50" s="66">
        <f t="shared" si="36"/>
        <v>72.19</v>
      </c>
      <c r="I50" s="67">
        <v>72.19</v>
      </c>
      <c r="J50" s="64">
        <f t="shared" si="32"/>
        <v>0</v>
      </c>
      <c r="K50" s="68"/>
      <c r="L50" s="69"/>
      <c r="M50" s="69"/>
      <c r="N50" s="69"/>
      <c r="O50" s="66">
        <f t="shared" si="37"/>
        <v>0</v>
      </c>
      <c r="P50" s="67"/>
      <c r="Q50" s="64">
        <f t="shared" si="33"/>
        <v>0</v>
      </c>
      <c r="R50" s="70"/>
      <c r="S50" s="69"/>
      <c r="T50" s="69"/>
      <c r="U50" s="66"/>
      <c r="V50" s="66">
        <f t="shared" si="38"/>
        <v>0</v>
      </c>
      <c r="W50" s="71"/>
      <c r="X50" s="64">
        <f t="shared" si="34"/>
        <v>0</v>
      </c>
      <c r="Y50" s="68"/>
      <c r="Z50" s="69"/>
      <c r="AA50" s="69"/>
      <c r="AB50" s="69"/>
      <c r="AC50" s="66">
        <f t="shared" si="41"/>
        <v>0</v>
      </c>
      <c r="AD50" s="67"/>
      <c r="AE50" s="64">
        <f t="shared" si="35"/>
        <v>0</v>
      </c>
      <c r="AF50" s="68"/>
      <c r="AG50" s="69"/>
      <c r="AH50" s="69"/>
      <c r="AI50" s="66"/>
      <c r="AJ50" s="66">
        <f t="shared" si="42"/>
        <v>0</v>
      </c>
      <c r="AK50" s="67"/>
      <c r="AL50" s="55">
        <f t="shared" si="30"/>
        <v>72.19</v>
      </c>
    </row>
    <row r="51" spans="1:38" ht="23.4" customHeight="1" x14ac:dyDescent="0.3">
      <c r="A51" s="35" t="s">
        <v>98</v>
      </c>
      <c r="B51" s="46" t="s">
        <v>52</v>
      </c>
      <c r="C51" s="64"/>
      <c r="D51" s="65"/>
      <c r="E51" s="66"/>
      <c r="F51" s="66">
        <v>90</v>
      </c>
      <c r="G51" s="66"/>
      <c r="H51" s="66">
        <f t="shared" si="36"/>
        <v>90</v>
      </c>
      <c r="I51" s="67">
        <v>90</v>
      </c>
      <c r="J51" s="64">
        <f t="shared" si="32"/>
        <v>0</v>
      </c>
      <c r="K51" s="68"/>
      <c r="L51" s="69"/>
      <c r="M51" s="69"/>
      <c r="N51" s="69"/>
      <c r="O51" s="66">
        <f t="shared" si="37"/>
        <v>0</v>
      </c>
      <c r="P51" s="67"/>
      <c r="Q51" s="64">
        <f t="shared" si="33"/>
        <v>0</v>
      </c>
      <c r="R51" s="70"/>
      <c r="S51" s="69"/>
      <c r="T51" s="69"/>
      <c r="U51" s="66"/>
      <c r="V51" s="66">
        <f t="shared" si="38"/>
        <v>0</v>
      </c>
      <c r="W51" s="71"/>
      <c r="X51" s="64">
        <f t="shared" si="34"/>
        <v>0</v>
      </c>
      <c r="Y51" s="68"/>
      <c r="Z51" s="69"/>
      <c r="AA51" s="69"/>
      <c r="AB51" s="69"/>
      <c r="AC51" s="66">
        <f t="shared" si="41"/>
        <v>0</v>
      </c>
      <c r="AD51" s="67"/>
      <c r="AE51" s="64">
        <f t="shared" si="35"/>
        <v>0</v>
      </c>
      <c r="AF51" s="68"/>
      <c r="AG51" s="69"/>
      <c r="AH51" s="69"/>
      <c r="AI51" s="66"/>
      <c r="AJ51" s="66">
        <f t="shared" si="42"/>
        <v>0</v>
      </c>
      <c r="AK51" s="67"/>
      <c r="AL51" s="55">
        <f t="shared" si="30"/>
        <v>90</v>
      </c>
    </row>
    <row r="52" spans="1:38" ht="24.6" customHeight="1" x14ac:dyDescent="0.3">
      <c r="A52" s="35" t="s">
        <v>99</v>
      </c>
      <c r="B52" s="46" t="s">
        <v>65</v>
      </c>
      <c r="C52" s="64"/>
      <c r="D52" s="65"/>
      <c r="E52" s="66">
        <v>6</v>
      </c>
      <c r="F52" s="66"/>
      <c r="G52" s="66"/>
      <c r="H52" s="66">
        <f t="shared" si="36"/>
        <v>6</v>
      </c>
      <c r="I52" s="67">
        <v>6</v>
      </c>
      <c r="J52" s="64">
        <f t="shared" si="32"/>
        <v>0</v>
      </c>
      <c r="K52" s="68"/>
      <c r="L52" s="69"/>
      <c r="M52" s="69"/>
      <c r="N52" s="69"/>
      <c r="O52" s="66">
        <f t="shared" si="37"/>
        <v>0</v>
      </c>
      <c r="P52" s="67"/>
      <c r="Q52" s="64">
        <f t="shared" si="33"/>
        <v>0</v>
      </c>
      <c r="R52" s="70"/>
      <c r="S52" s="69"/>
      <c r="T52" s="69"/>
      <c r="U52" s="66"/>
      <c r="V52" s="66">
        <f t="shared" si="38"/>
        <v>0</v>
      </c>
      <c r="W52" s="71"/>
      <c r="X52" s="64">
        <f t="shared" si="34"/>
        <v>0</v>
      </c>
      <c r="Y52" s="68"/>
      <c r="Z52" s="69"/>
      <c r="AA52" s="69"/>
      <c r="AB52" s="69"/>
      <c r="AC52" s="66">
        <f t="shared" si="41"/>
        <v>0</v>
      </c>
      <c r="AD52" s="67"/>
      <c r="AE52" s="64">
        <f t="shared" si="35"/>
        <v>0</v>
      </c>
      <c r="AF52" s="68"/>
      <c r="AG52" s="69"/>
      <c r="AH52" s="69"/>
      <c r="AI52" s="66"/>
      <c r="AJ52" s="66">
        <f t="shared" si="42"/>
        <v>0</v>
      </c>
      <c r="AK52" s="67"/>
      <c r="AL52" s="55">
        <f t="shared" si="30"/>
        <v>6</v>
      </c>
    </row>
    <row r="53" spans="1:38" ht="31.2" customHeight="1" x14ac:dyDescent="0.3">
      <c r="A53" s="35" t="s">
        <v>100</v>
      </c>
      <c r="B53" s="46" t="s">
        <v>101</v>
      </c>
      <c r="C53" s="64"/>
      <c r="D53" s="65"/>
      <c r="E53" s="66"/>
      <c r="F53" s="66"/>
      <c r="G53" s="66">
        <v>23</v>
      </c>
      <c r="H53" s="66">
        <f t="shared" si="36"/>
        <v>23</v>
      </c>
      <c r="I53" s="67">
        <v>23</v>
      </c>
      <c r="J53" s="64">
        <f t="shared" si="32"/>
        <v>0</v>
      </c>
      <c r="K53" s="68"/>
      <c r="L53" s="69"/>
      <c r="M53" s="69"/>
      <c r="N53" s="69"/>
      <c r="O53" s="66">
        <f t="shared" si="37"/>
        <v>0</v>
      </c>
      <c r="P53" s="67"/>
      <c r="Q53" s="64">
        <f t="shared" si="33"/>
        <v>0</v>
      </c>
      <c r="R53" s="70"/>
      <c r="S53" s="69"/>
      <c r="T53" s="69"/>
      <c r="U53" s="66"/>
      <c r="V53" s="66">
        <f t="shared" si="38"/>
        <v>0</v>
      </c>
      <c r="W53" s="71"/>
      <c r="X53" s="64">
        <f t="shared" si="34"/>
        <v>0</v>
      </c>
      <c r="Y53" s="68"/>
      <c r="Z53" s="69"/>
      <c r="AA53" s="69"/>
      <c r="AB53" s="69"/>
      <c r="AC53" s="66">
        <f t="shared" si="41"/>
        <v>0</v>
      </c>
      <c r="AD53" s="67"/>
      <c r="AE53" s="64">
        <f t="shared" si="35"/>
        <v>0</v>
      </c>
      <c r="AF53" s="68"/>
      <c r="AG53" s="69"/>
      <c r="AH53" s="69"/>
      <c r="AI53" s="66"/>
      <c r="AJ53" s="66">
        <f t="shared" si="42"/>
        <v>0</v>
      </c>
      <c r="AK53" s="67"/>
      <c r="AL53" s="55">
        <f t="shared" si="30"/>
        <v>23</v>
      </c>
    </row>
    <row r="54" spans="1:38" ht="31.5" customHeight="1" x14ac:dyDescent="0.3">
      <c r="A54" s="72" t="s">
        <v>102</v>
      </c>
      <c r="B54" s="73" t="s">
        <v>67</v>
      </c>
      <c r="C54" s="64"/>
      <c r="D54" s="65"/>
      <c r="E54" s="66"/>
      <c r="F54" s="66"/>
      <c r="G54" s="66"/>
      <c r="H54" s="66">
        <f t="shared" si="36"/>
        <v>0</v>
      </c>
      <c r="I54" s="67">
        <v>0</v>
      </c>
      <c r="J54" s="64">
        <f t="shared" si="32"/>
        <v>0</v>
      </c>
      <c r="K54" s="68"/>
      <c r="L54" s="69"/>
      <c r="M54" s="66">
        <v>148.13</v>
      </c>
      <c r="N54" s="66"/>
      <c r="O54" s="66">
        <f t="shared" si="37"/>
        <v>148.13</v>
      </c>
      <c r="P54" s="67">
        <v>148.13</v>
      </c>
      <c r="Q54" s="64">
        <f t="shared" si="33"/>
        <v>0</v>
      </c>
      <c r="R54" s="70"/>
      <c r="S54" s="69"/>
      <c r="T54" s="69"/>
      <c r="U54" s="66"/>
      <c r="V54" s="66">
        <f t="shared" si="38"/>
        <v>0</v>
      </c>
      <c r="W54" s="71"/>
      <c r="X54" s="64">
        <f t="shared" si="34"/>
        <v>0</v>
      </c>
      <c r="Y54" s="68"/>
      <c r="Z54" s="69"/>
      <c r="AA54" s="66"/>
      <c r="AB54" s="66"/>
      <c r="AC54" s="66">
        <f t="shared" si="41"/>
        <v>0</v>
      </c>
      <c r="AD54" s="67"/>
      <c r="AE54" s="64">
        <f t="shared" si="35"/>
        <v>0</v>
      </c>
      <c r="AF54" s="68"/>
      <c r="AG54" s="69"/>
      <c r="AH54" s="69"/>
      <c r="AI54" s="66"/>
      <c r="AJ54" s="66">
        <f t="shared" si="42"/>
        <v>0</v>
      </c>
      <c r="AK54" s="67"/>
      <c r="AL54" s="55">
        <f t="shared" si="30"/>
        <v>148.13</v>
      </c>
    </row>
    <row r="55" spans="1:38" ht="81" customHeight="1" x14ac:dyDescent="0.3">
      <c r="A55" s="35" t="s">
        <v>103</v>
      </c>
      <c r="B55" s="45" t="s">
        <v>104</v>
      </c>
      <c r="C55" s="74"/>
      <c r="D55" s="75"/>
      <c r="E55" s="76"/>
      <c r="F55" s="76"/>
      <c r="G55" s="66">
        <v>10</v>
      </c>
      <c r="H55" s="66">
        <f t="shared" si="36"/>
        <v>10</v>
      </c>
      <c r="I55" s="67">
        <v>10</v>
      </c>
      <c r="J55" s="64">
        <f t="shared" si="32"/>
        <v>0</v>
      </c>
      <c r="K55" s="68"/>
      <c r="L55" s="69"/>
      <c r="M55" s="69"/>
      <c r="N55" s="66">
        <v>10</v>
      </c>
      <c r="O55" s="66">
        <f t="shared" si="37"/>
        <v>10</v>
      </c>
      <c r="P55" s="67">
        <v>10</v>
      </c>
      <c r="Q55" s="64">
        <f t="shared" si="33"/>
        <v>0</v>
      </c>
      <c r="R55" s="70"/>
      <c r="S55" s="69"/>
      <c r="T55" s="69"/>
      <c r="U55" s="66">
        <v>10</v>
      </c>
      <c r="V55" s="66">
        <f t="shared" si="38"/>
        <v>10</v>
      </c>
      <c r="W55" s="71">
        <v>10</v>
      </c>
      <c r="X55" s="64">
        <f t="shared" si="34"/>
        <v>0</v>
      </c>
      <c r="Y55" s="68"/>
      <c r="Z55" s="69"/>
      <c r="AA55" s="69"/>
      <c r="AB55" s="66"/>
      <c r="AC55" s="66">
        <f t="shared" si="41"/>
        <v>0</v>
      </c>
      <c r="AD55" s="67"/>
      <c r="AE55" s="64">
        <f t="shared" si="35"/>
        <v>0</v>
      </c>
      <c r="AF55" s="68"/>
      <c r="AG55" s="69"/>
      <c r="AH55" s="69"/>
      <c r="AI55" s="66"/>
      <c r="AJ55" s="66">
        <f t="shared" si="42"/>
        <v>0</v>
      </c>
      <c r="AK55" s="67"/>
      <c r="AL55" s="55">
        <f t="shared" si="30"/>
        <v>30</v>
      </c>
    </row>
    <row r="56" spans="1:38" ht="50.25" customHeight="1" x14ac:dyDescent="0.3">
      <c r="A56" s="35" t="s">
        <v>105</v>
      </c>
      <c r="B56" s="46" t="s">
        <v>69</v>
      </c>
      <c r="C56" s="74"/>
      <c r="D56" s="75"/>
      <c r="E56" s="76"/>
      <c r="F56" s="76"/>
      <c r="G56" s="66"/>
      <c r="H56" s="66">
        <f t="shared" si="36"/>
        <v>0</v>
      </c>
      <c r="I56" s="67"/>
      <c r="J56" s="64">
        <f t="shared" si="32"/>
        <v>0</v>
      </c>
      <c r="K56" s="68"/>
      <c r="L56" s="69"/>
      <c r="M56" s="66">
        <v>150</v>
      </c>
      <c r="N56" s="69"/>
      <c r="O56" s="66">
        <f t="shared" si="37"/>
        <v>150</v>
      </c>
      <c r="P56" s="67">
        <v>150</v>
      </c>
      <c r="Q56" s="64">
        <f t="shared" si="33"/>
        <v>0</v>
      </c>
      <c r="R56" s="70"/>
      <c r="S56" s="69"/>
      <c r="T56" s="69"/>
      <c r="U56" s="66"/>
      <c r="V56" s="66">
        <f t="shared" si="38"/>
        <v>0</v>
      </c>
      <c r="W56" s="71"/>
      <c r="X56" s="64">
        <f t="shared" si="34"/>
        <v>0</v>
      </c>
      <c r="Y56" s="68"/>
      <c r="Z56" s="69"/>
      <c r="AA56" s="66"/>
      <c r="AB56" s="69"/>
      <c r="AC56" s="66">
        <f t="shared" si="41"/>
        <v>0</v>
      </c>
      <c r="AD56" s="67"/>
      <c r="AE56" s="64">
        <f t="shared" si="35"/>
        <v>0</v>
      </c>
      <c r="AF56" s="68"/>
      <c r="AG56" s="69"/>
      <c r="AH56" s="69"/>
      <c r="AI56" s="66"/>
      <c r="AJ56" s="66">
        <f t="shared" si="42"/>
        <v>0</v>
      </c>
      <c r="AK56" s="67"/>
      <c r="AL56" s="55">
        <f t="shared" si="30"/>
        <v>150</v>
      </c>
    </row>
    <row r="57" spans="1:38" ht="40.5" customHeight="1" x14ac:dyDescent="0.3">
      <c r="A57" s="35" t="s">
        <v>106</v>
      </c>
      <c r="B57" s="77" t="s">
        <v>71</v>
      </c>
      <c r="C57" s="74"/>
      <c r="D57" s="75"/>
      <c r="E57" s="76"/>
      <c r="F57" s="76"/>
      <c r="G57" s="66"/>
      <c r="H57" s="66">
        <f t="shared" si="36"/>
        <v>0</v>
      </c>
      <c r="I57" s="67"/>
      <c r="J57" s="64">
        <f t="shared" si="32"/>
        <v>0</v>
      </c>
      <c r="K57" s="68"/>
      <c r="L57" s="69"/>
      <c r="M57" s="69"/>
      <c r="N57" s="66">
        <v>148.30000000000001</v>
      </c>
      <c r="O57" s="66">
        <f t="shared" si="37"/>
        <v>148.30000000000001</v>
      </c>
      <c r="P57" s="67">
        <v>148.30000000000001</v>
      </c>
      <c r="Q57" s="64">
        <f t="shared" si="33"/>
        <v>0</v>
      </c>
      <c r="R57" s="70"/>
      <c r="S57" s="69"/>
      <c r="T57" s="66"/>
      <c r="U57" s="66"/>
      <c r="V57" s="66">
        <f t="shared" si="38"/>
        <v>0</v>
      </c>
      <c r="W57" s="71"/>
      <c r="X57" s="64">
        <f t="shared" si="34"/>
        <v>0</v>
      </c>
      <c r="Y57" s="68"/>
      <c r="Z57" s="69"/>
      <c r="AA57" s="69"/>
      <c r="AB57" s="66"/>
      <c r="AC57" s="66">
        <f t="shared" si="41"/>
        <v>0</v>
      </c>
      <c r="AD57" s="67"/>
      <c r="AE57" s="64">
        <f t="shared" si="35"/>
        <v>0</v>
      </c>
      <c r="AF57" s="68"/>
      <c r="AG57" s="69"/>
      <c r="AH57" s="66"/>
      <c r="AI57" s="66"/>
      <c r="AJ57" s="66">
        <f t="shared" si="42"/>
        <v>0</v>
      </c>
      <c r="AK57" s="67"/>
      <c r="AL57" s="55">
        <f t="shared" si="30"/>
        <v>148.30000000000001</v>
      </c>
    </row>
    <row r="58" spans="1:38" ht="19.5" customHeight="1" x14ac:dyDescent="0.3">
      <c r="A58" s="35" t="s">
        <v>107</v>
      </c>
      <c r="B58" s="47" t="s">
        <v>55</v>
      </c>
      <c r="C58" s="64"/>
      <c r="D58" s="65"/>
      <c r="E58" s="66">
        <v>95</v>
      </c>
      <c r="F58" s="66"/>
      <c r="G58" s="66"/>
      <c r="H58" s="66">
        <f t="shared" si="36"/>
        <v>95</v>
      </c>
      <c r="I58" s="67">
        <v>95</v>
      </c>
      <c r="J58" s="64">
        <f t="shared" si="32"/>
        <v>0</v>
      </c>
      <c r="K58" s="68"/>
      <c r="L58" s="69"/>
      <c r="M58" s="69"/>
      <c r="N58" s="69"/>
      <c r="O58" s="66">
        <f t="shared" si="37"/>
        <v>0</v>
      </c>
      <c r="P58" s="67"/>
      <c r="Q58" s="64">
        <f t="shared" si="33"/>
        <v>0</v>
      </c>
      <c r="R58" s="70"/>
      <c r="S58" s="69"/>
      <c r="T58" s="69"/>
      <c r="U58" s="66"/>
      <c r="V58" s="66">
        <f t="shared" si="38"/>
        <v>0</v>
      </c>
      <c r="W58" s="71"/>
      <c r="X58" s="64">
        <f t="shared" si="34"/>
        <v>0</v>
      </c>
      <c r="Y58" s="68"/>
      <c r="Z58" s="69"/>
      <c r="AA58" s="69"/>
      <c r="AB58" s="69"/>
      <c r="AC58" s="66">
        <f t="shared" si="41"/>
        <v>0</v>
      </c>
      <c r="AD58" s="67"/>
      <c r="AE58" s="64">
        <f t="shared" si="35"/>
        <v>0</v>
      </c>
      <c r="AF58" s="68"/>
      <c r="AG58" s="69"/>
      <c r="AH58" s="69"/>
      <c r="AI58" s="66"/>
      <c r="AJ58" s="66">
        <f t="shared" si="42"/>
        <v>0</v>
      </c>
      <c r="AK58" s="67"/>
      <c r="AL58" s="55">
        <f t="shared" si="30"/>
        <v>95</v>
      </c>
    </row>
    <row r="59" spans="1:38" ht="22.5" customHeight="1" x14ac:dyDescent="0.3">
      <c r="A59" s="35" t="s">
        <v>108</v>
      </c>
      <c r="B59" s="44" t="str">
        <f>[2]vandens!B26</f>
        <v>Raguviškių vandens gerinimo įrenginiai</v>
      </c>
      <c r="C59" s="64">
        <f>[2]vandens!C26</f>
        <v>0</v>
      </c>
      <c r="D59" s="65">
        <f>[2]vandens!D26</f>
        <v>0</v>
      </c>
      <c r="E59" s="66">
        <f>[2]vandens!E26</f>
        <v>0</v>
      </c>
      <c r="F59" s="66">
        <f>[2]vandens!F26</f>
        <v>0</v>
      </c>
      <c r="G59" s="66">
        <v>0</v>
      </c>
      <c r="H59" s="66">
        <f t="shared" si="36"/>
        <v>0</v>
      </c>
      <c r="I59" s="67"/>
      <c r="J59" s="64">
        <f t="shared" si="32"/>
        <v>0</v>
      </c>
      <c r="K59" s="65">
        <f>[2]vandens!K26</f>
        <v>0</v>
      </c>
      <c r="L59" s="66">
        <f>[2]vandens!L26</f>
        <v>0</v>
      </c>
      <c r="M59" s="66">
        <f>[2]vandens!M26</f>
        <v>0</v>
      </c>
      <c r="N59" s="66">
        <v>290</v>
      </c>
      <c r="O59" s="66">
        <f t="shared" si="37"/>
        <v>290</v>
      </c>
      <c r="P59" s="67">
        <v>290</v>
      </c>
      <c r="Q59" s="64">
        <f t="shared" si="33"/>
        <v>0</v>
      </c>
      <c r="R59" s="78">
        <f>[2]vandens!R26</f>
        <v>0</v>
      </c>
      <c r="S59" s="66">
        <f>[2]vandens!S26</f>
        <v>0</v>
      </c>
      <c r="T59" s="66">
        <f>[2]vandens!T26</f>
        <v>0</v>
      </c>
      <c r="U59" s="66">
        <f>[2]vandens!U26</f>
        <v>0</v>
      </c>
      <c r="V59" s="66">
        <f>[2]vandens!V26</f>
        <v>0</v>
      </c>
      <c r="W59" s="71">
        <f>[2]vandens!W26</f>
        <v>0</v>
      </c>
      <c r="X59" s="64">
        <f t="shared" si="34"/>
        <v>0</v>
      </c>
      <c r="Y59" s="65"/>
      <c r="Z59" s="66"/>
      <c r="AA59" s="66"/>
      <c r="AB59" s="66"/>
      <c r="AC59" s="66">
        <f t="shared" si="41"/>
        <v>0</v>
      </c>
      <c r="AD59" s="67"/>
      <c r="AE59" s="64">
        <f t="shared" si="35"/>
        <v>0</v>
      </c>
      <c r="AF59" s="65" t="e">
        <f>[2]vandens!AF26</f>
        <v>#REF!</v>
      </c>
      <c r="AG59" s="66" t="e">
        <f>[2]vandens!AG26</f>
        <v>#REF!</v>
      </c>
      <c r="AH59" s="66" t="e">
        <f>[2]vandens!AH26</f>
        <v>#REF!</v>
      </c>
      <c r="AI59" s="66" t="e">
        <f>[2]vandens!AI26</f>
        <v>#REF!</v>
      </c>
      <c r="AJ59" s="66" t="e">
        <f>[2]vandens!AJ26</f>
        <v>#REF!</v>
      </c>
      <c r="AK59" s="67" t="e">
        <f>[2]vandens!AK26</f>
        <v>#REF!</v>
      </c>
      <c r="AL59" s="55" t="e">
        <f t="shared" si="30"/>
        <v>#REF!</v>
      </c>
    </row>
    <row r="60" spans="1:38" ht="22.5" customHeight="1" x14ac:dyDescent="0.3">
      <c r="A60" s="35" t="s">
        <v>109</v>
      </c>
      <c r="B60" s="44" t="str">
        <f>[2]vandens!B27</f>
        <v>Leliūnų vandens gerinimo įrenginiai</v>
      </c>
      <c r="C60" s="64">
        <f>[2]vandens!C27</f>
        <v>0</v>
      </c>
      <c r="D60" s="65">
        <f>[2]vandens!D27</f>
        <v>0</v>
      </c>
      <c r="E60" s="66">
        <f>[2]vandens!E27</f>
        <v>0</v>
      </c>
      <c r="F60" s="66">
        <f>[2]vandens!F27</f>
        <v>0</v>
      </c>
      <c r="G60" s="66">
        <v>0</v>
      </c>
      <c r="H60" s="66">
        <f t="shared" si="36"/>
        <v>0</v>
      </c>
      <c r="I60" s="67"/>
      <c r="J60" s="64">
        <f t="shared" si="32"/>
        <v>0</v>
      </c>
      <c r="K60" s="65">
        <f>[2]vandens!K27</f>
        <v>0</v>
      </c>
      <c r="L60" s="66">
        <f>[2]vandens!L27</f>
        <v>0</v>
      </c>
      <c r="M60" s="66">
        <f>[2]vandens!M27</f>
        <v>0</v>
      </c>
      <c r="N60" s="66">
        <v>285.60000000000002</v>
      </c>
      <c r="O60" s="66">
        <f t="shared" si="37"/>
        <v>285.60000000000002</v>
      </c>
      <c r="P60" s="67">
        <v>285.60000000000002</v>
      </c>
      <c r="Q60" s="64">
        <f t="shared" si="33"/>
        <v>0</v>
      </c>
      <c r="R60" s="78">
        <f>[2]vandens!R27</f>
        <v>0</v>
      </c>
      <c r="S60" s="66">
        <f>[2]vandens!S27</f>
        <v>0</v>
      </c>
      <c r="T60" s="66">
        <f>[2]vandens!T27</f>
        <v>0</v>
      </c>
      <c r="U60" s="66">
        <f>[2]vandens!U27</f>
        <v>0</v>
      </c>
      <c r="V60" s="66">
        <f>[2]vandens!V27</f>
        <v>0</v>
      </c>
      <c r="W60" s="71">
        <f>[2]vandens!W27</f>
        <v>0</v>
      </c>
      <c r="X60" s="64">
        <f t="shared" si="34"/>
        <v>0</v>
      </c>
      <c r="Y60" s="65"/>
      <c r="Z60" s="66"/>
      <c r="AA60" s="66"/>
      <c r="AB60" s="66"/>
      <c r="AC60" s="66">
        <f t="shared" si="41"/>
        <v>0</v>
      </c>
      <c r="AD60" s="67"/>
      <c r="AE60" s="64">
        <f t="shared" si="35"/>
        <v>0</v>
      </c>
      <c r="AF60" s="65" t="e">
        <f>[2]vandens!AF27</f>
        <v>#REF!</v>
      </c>
      <c r="AG60" s="66" t="e">
        <f>[2]vandens!AG27</f>
        <v>#REF!</v>
      </c>
      <c r="AH60" s="66" t="e">
        <f>[2]vandens!AH27</f>
        <v>#REF!</v>
      </c>
      <c r="AI60" s="66" t="e">
        <f>[2]vandens!AI27</f>
        <v>#REF!</v>
      </c>
      <c r="AJ60" s="66" t="e">
        <f>[2]vandens!AJ27</f>
        <v>#REF!</v>
      </c>
      <c r="AK60" s="67" t="e">
        <f>[2]vandens!AK27</f>
        <v>#REF!</v>
      </c>
      <c r="AL60" s="55" t="e">
        <f t="shared" si="30"/>
        <v>#REF!</v>
      </c>
    </row>
    <row r="61" spans="1:38" ht="22.5" customHeight="1" x14ac:dyDescent="0.3">
      <c r="A61" s="35" t="s">
        <v>110</v>
      </c>
      <c r="B61" s="44" t="str">
        <f>[2]vandens!B28</f>
        <v>Juodupėnų vandens gerinimo įrenginiai</v>
      </c>
      <c r="C61" s="64">
        <f>[2]vandens!C28</f>
        <v>0</v>
      </c>
      <c r="D61" s="65">
        <f>[2]vandens!D28</f>
        <v>0</v>
      </c>
      <c r="E61" s="66">
        <f>[2]vandens!E28</f>
        <v>0</v>
      </c>
      <c r="F61" s="66">
        <f>[2]vandens!F28</f>
        <v>0</v>
      </c>
      <c r="G61" s="66">
        <f>[2]vandens!G28</f>
        <v>0</v>
      </c>
      <c r="H61" s="66">
        <f t="shared" si="36"/>
        <v>0</v>
      </c>
      <c r="I61" s="67"/>
      <c r="J61" s="64">
        <f t="shared" si="32"/>
        <v>0</v>
      </c>
      <c r="K61" s="65">
        <f>[2]vandens!K28</f>
        <v>0</v>
      </c>
      <c r="L61" s="66">
        <f>[2]vandens!L28</f>
        <v>0</v>
      </c>
      <c r="M61" s="66">
        <v>0</v>
      </c>
      <c r="N61" s="66">
        <f>[2]vandens!N28</f>
        <v>0</v>
      </c>
      <c r="O61" s="66">
        <f t="shared" si="37"/>
        <v>0</v>
      </c>
      <c r="P61" s="67"/>
      <c r="Q61" s="64">
        <f t="shared" si="33"/>
        <v>0</v>
      </c>
      <c r="R61" s="78">
        <f>[2]vandens!R28</f>
        <v>0</v>
      </c>
      <c r="S61" s="66">
        <f>[2]vandens!S28</f>
        <v>0</v>
      </c>
      <c r="T61" s="66">
        <v>290</v>
      </c>
      <c r="U61" s="66">
        <f>[2]vandens!U28</f>
        <v>0</v>
      </c>
      <c r="V61" s="66">
        <f>SUM(R61:U61)</f>
        <v>290</v>
      </c>
      <c r="W61" s="71">
        <v>290</v>
      </c>
      <c r="X61" s="64">
        <f t="shared" si="34"/>
        <v>0</v>
      </c>
      <c r="Y61" s="65"/>
      <c r="Z61" s="66"/>
      <c r="AA61" s="66"/>
      <c r="AB61" s="66"/>
      <c r="AC61" s="66">
        <f t="shared" si="41"/>
        <v>0</v>
      </c>
      <c r="AD61" s="67"/>
      <c r="AE61" s="64">
        <f t="shared" si="35"/>
        <v>0</v>
      </c>
      <c r="AF61" s="65" t="e">
        <f>[2]vandens!AF28</f>
        <v>#REF!</v>
      </c>
      <c r="AG61" s="66" t="e">
        <f>[2]vandens!AG28</f>
        <v>#REF!</v>
      </c>
      <c r="AH61" s="66" t="e">
        <f>[2]vandens!AH28</f>
        <v>#REF!</v>
      </c>
      <c r="AI61" s="66" t="e">
        <f>[2]vandens!AI28</f>
        <v>#REF!</v>
      </c>
      <c r="AJ61" s="66" t="e">
        <f>[2]vandens!AJ28</f>
        <v>#REF!</v>
      </c>
      <c r="AK61" s="67" t="e">
        <f>[2]vandens!AK28</f>
        <v>#REF!</v>
      </c>
      <c r="AL61" s="55" t="e">
        <f t="shared" si="30"/>
        <v>#REF!</v>
      </c>
    </row>
    <row r="62" spans="1:38" ht="22.5" customHeight="1" x14ac:dyDescent="0.3">
      <c r="A62" s="35" t="s">
        <v>111</v>
      </c>
      <c r="B62" s="44" t="str">
        <f>[2]vandens!B29</f>
        <v>Laukžemės vandens gerinimo įrenginiai</v>
      </c>
      <c r="C62" s="64">
        <f>[2]vandens!C29</f>
        <v>0</v>
      </c>
      <c r="D62" s="65">
        <f>[2]vandens!D29</f>
        <v>0</v>
      </c>
      <c r="E62" s="66">
        <f>[2]vandens!E29</f>
        <v>0</v>
      </c>
      <c r="F62" s="66">
        <f>[2]vandens!F29</f>
        <v>0</v>
      </c>
      <c r="G62" s="66">
        <f>[2]vandens!G29</f>
        <v>0</v>
      </c>
      <c r="H62" s="66">
        <f t="shared" si="36"/>
        <v>0</v>
      </c>
      <c r="I62" s="67"/>
      <c r="J62" s="64">
        <f t="shared" si="32"/>
        <v>0</v>
      </c>
      <c r="K62" s="65">
        <f>[2]vandens!K29</f>
        <v>0</v>
      </c>
      <c r="L62" s="66">
        <f>[2]vandens!L29</f>
        <v>0</v>
      </c>
      <c r="M62" s="66">
        <f>[2]vandens!M29</f>
        <v>0</v>
      </c>
      <c r="N62" s="66">
        <f>[2]vandens!N29</f>
        <v>0</v>
      </c>
      <c r="O62" s="66">
        <f t="shared" si="37"/>
        <v>0</v>
      </c>
      <c r="P62" s="67"/>
      <c r="Q62" s="64">
        <f t="shared" si="33"/>
        <v>0</v>
      </c>
      <c r="R62" s="78">
        <f>[2]vandens!R29</f>
        <v>0</v>
      </c>
      <c r="S62" s="66">
        <f>[2]vandens!S29</f>
        <v>0</v>
      </c>
      <c r="T62" s="66">
        <f>[2]vandens!T29</f>
        <v>295.89999999999998</v>
      </c>
      <c r="U62" s="66">
        <f>[2]vandens!U29</f>
        <v>0</v>
      </c>
      <c r="V62" s="66">
        <f>[2]vandens!V29</f>
        <v>295.89999999999998</v>
      </c>
      <c r="W62" s="71">
        <f>[2]vandens!W29</f>
        <v>295.89999999999998</v>
      </c>
      <c r="X62" s="64">
        <f t="shared" si="34"/>
        <v>0</v>
      </c>
      <c r="Y62" s="65" t="e">
        <f>[2]vandens!Y29</f>
        <v>#REF!</v>
      </c>
      <c r="Z62" s="66" t="e">
        <f>[2]vandens!Z29</f>
        <v>#REF!</v>
      </c>
      <c r="AA62" s="66" t="e">
        <f>[2]vandens!AA29</f>
        <v>#REF!</v>
      </c>
      <c r="AB62" s="66" t="e">
        <f>[2]vandens!AB29</f>
        <v>#REF!</v>
      </c>
      <c r="AC62" s="66" t="e">
        <f t="shared" si="41"/>
        <v>#REF!</v>
      </c>
      <c r="AD62" s="67"/>
      <c r="AE62" s="64" t="e">
        <f t="shared" si="35"/>
        <v>#REF!</v>
      </c>
      <c r="AF62" s="65" t="e">
        <f>[2]vandens!AF29</f>
        <v>#REF!</v>
      </c>
      <c r="AG62" s="66" t="e">
        <f>[2]vandens!AG29</f>
        <v>#REF!</v>
      </c>
      <c r="AH62" s="66" t="e">
        <f>[2]vandens!AH29</f>
        <v>#REF!</v>
      </c>
      <c r="AI62" s="66" t="e">
        <f>[2]vandens!AI29</f>
        <v>#REF!</v>
      </c>
      <c r="AJ62" s="66" t="e">
        <f>[2]vandens!AJ29</f>
        <v>#REF!</v>
      </c>
      <c r="AK62" s="67" t="e">
        <f>[2]vandens!AK29</f>
        <v>#REF!</v>
      </c>
      <c r="AL62" s="55" t="e">
        <f t="shared" si="30"/>
        <v>#REF!</v>
      </c>
    </row>
    <row r="63" spans="1:38" ht="22.5" customHeight="1" x14ac:dyDescent="0.3">
      <c r="A63" s="35" t="s">
        <v>112</v>
      </c>
      <c r="B63" s="44" t="s">
        <v>40</v>
      </c>
      <c r="C63" s="64">
        <v>79.28</v>
      </c>
      <c r="D63" s="65"/>
      <c r="E63" s="65">
        <v>37.799999999999997</v>
      </c>
      <c r="F63" s="65"/>
      <c r="G63" s="65"/>
      <c r="H63" s="66">
        <f>SUM(D63:G63)</f>
        <v>37.799999999999997</v>
      </c>
      <c r="I63" s="67">
        <v>117.08</v>
      </c>
      <c r="J63" s="64">
        <f>C63+H63-I63</f>
        <v>0</v>
      </c>
      <c r="K63" s="65"/>
      <c r="L63" s="65"/>
      <c r="M63" s="65"/>
      <c r="N63" s="65"/>
      <c r="O63" s="66">
        <f t="shared" ref="O63:O64" si="43">SUM(K63:N63)</f>
        <v>0</v>
      </c>
      <c r="P63" s="67"/>
      <c r="Q63" s="64">
        <f t="shared" si="33"/>
        <v>0</v>
      </c>
      <c r="R63" s="78"/>
      <c r="S63" s="65"/>
      <c r="T63" s="65"/>
      <c r="U63" s="65"/>
      <c r="V63" s="66">
        <f t="shared" ref="V63:V69" si="44">SUM(R63:U63)</f>
        <v>0</v>
      </c>
      <c r="W63" s="71"/>
      <c r="X63" s="64">
        <f t="shared" si="34"/>
        <v>0</v>
      </c>
      <c r="Y63" s="65"/>
      <c r="Z63" s="65"/>
      <c r="AA63" s="65"/>
      <c r="AB63" s="65"/>
      <c r="AC63" s="66">
        <f t="shared" si="41"/>
        <v>0</v>
      </c>
      <c r="AD63" s="67"/>
      <c r="AE63" s="64">
        <f t="shared" si="35"/>
        <v>0</v>
      </c>
      <c r="AF63" s="65"/>
      <c r="AG63" s="65"/>
      <c r="AH63" s="65"/>
      <c r="AI63" s="65"/>
      <c r="AJ63" s="66">
        <f t="shared" ref="AJ63:AJ69" si="45">SUM(AF63:AI63)</f>
        <v>0</v>
      </c>
      <c r="AK63" s="67"/>
      <c r="AL63" s="55">
        <f>H63+O63+V63+AC63+AJ63</f>
        <v>37.799999999999997</v>
      </c>
    </row>
    <row r="64" spans="1:38" ht="32.25" customHeight="1" x14ac:dyDescent="0.3">
      <c r="A64" s="35" t="s">
        <v>113</v>
      </c>
      <c r="B64" s="45" t="s">
        <v>114</v>
      </c>
      <c r="C64" s="64"/>
      <c r="D64" s="65"/>
      <c r="E64" s="65"/>
      <c r="F64" s="65">
        <v>13.5</v>
      </c>
      <c r="G64" s="65"/>
      <c r="H64" s="66">
        <f>SUM(D64:G64)</f>
        <v>13.5</v>
      </c>
      <c r="I64" s="67">
        <v>13.5</v>
      </c>
      <c r="J64" s="64">
        <f>C64+H64-I64</f>
        <v>0</v>
      </c>
      <c r="K64" s="65"/>
      <c r="L64" s="65"/>
      <c r="M64" s="65"/>
      <c r="N64" s="65"/>
      <c r="O64" s="66">
        <f t="shared" si="43"/>
        <v>0</v>
      </c>
      <c r="P64" s="67"/>
      <c r="Q64" s="64">
        <f t="shared" si="33"/>
        <v>0</v>
      </c>
      <c r="R64" s="78"/>
      <c r="S64" s="65"/>
      <c r="T64" s="65"/>
      <c r="U64" s="65"/>
      <c r="V64" s="66">
        <f t="shared" si="44"/>
        <v>0</v>
      </c>
      <c r="W64" s="71"/>
      <c r="X64" s="64">
        <f t="shared" si="34"/>
        <v>0</v>
      </c>
      <c r="Y64" s="65"/>
      <c r="Z64" s="65"/>
      <c r="AA64" s="65"/>
      <c r="AB64" s="65"/>
      <c r="AC64" s="66">
        <f t="shared" si="41"/>
        <v>0</v>
      </c>
      <c r="AD64" s="67"/>
      <c r="AE64" s="64">
        <f t="shared" si="35"/>
        <v>0</v>
      </c>
      <c r="AF64" s="65"/>
      <c r="AG64" s="65"/>
      <c r="AH64" s="65"/>
      <c r="AI64" s="65"/>
      <c r="AJ64" s="66">
        <f t="shared" si="45"/>
        <v>0</v>
      </c>
      <c r="AK64" s="67"/>
      <c r="AL64" s="55">
        <f>H64+O64+V64+AC64+AJ64</f>
        <v>13.5</v>
      </c>
    </row>
    <row r="65" spans="1:38" ht="32.25" customHeight="1" x14ac:dyDescent="0.3">
      <c r="A65" s="35" t="s">
        <v>115</v>
      </c>
      <c r="B65" s="45" t="s">
        <v>116</v>
      </c>
      <c r="C65" s="64"/>
      <c r="D65" s="65"/>
      <c r="E65" s="65"/>
      <c r="F65" s="65"/>
      <c r="G65" s="65"/>
      <c r="H65" s="66">
        <f>SUM(D65:G65)</f>
        <v>0</v>
      </c>
      <c r="I65" s="67"/>
      <c r="J65" s="64">
        <f>C65+H65-I65</f>
        <v>0</v>
      </c>
      <c r="K65" s="65"/>
      <c r="L65" s="65"/>
      <c r="M65" s="65"/>
      <c r="N65" s="65"/>
      <c r="O65" s="66">
        <f t="shared" ref="O65" si="46">SUM(K65:N65)</f>
        <v>0</v>
      </c>
      <c r="P65" s="67"/>
      <c r="Q65" s="64">
        <f t="shared" si="33"/>
        <v>0</v>
      </c>
      <c r="R65" s="78"/>
      <c r="S65" s="65"/>
      <c r="T65" s="65"/>
      <c r="U65" s="65"/>
      <c r="V65" s="66">
        <f t="shared" si="44"/>
        <v>0</v>
      </c>
      <c r="W65" s="71"/>
      <c r="X65" s="64">
        <f t="shared" si="34"/>
        <v>0</v>
      </c>
      <c r="Y65" s="65"/>
      <c r="Z65" s="65"/>
      <c r="AA65" s="65"/>
      <c r="AB65" s="65"/>
      <c r="AC65" s="66">
        <f t="shared" si="41"/>
        <v>0</v>
      </c>
      <c r="AD65" s="67"/>
      <c r="AE65" s="64">
        <f t="shared" si="35"/>
        <v>0</v>
      </c>
      <c r="AF65" s="65"/>
      <c r="AG65" s="65"/>
      <c r="AH65" s="65">
        <v>50</v>
      </c>
      <c r="AI65" s="65"/>
      <c r="AJ65" s="66">
        <f t="shared" si="45"/>
        <v>50</v>
      </c>
      <c r="AK65" s="67">
        <v>50</v>
      </c>
      <c r="AL65" s="55">
        <f>H65+O65+V65+AC65+AJ65</f>
        <v>50</v>
      </c>
    </row>
    <row r="66" spans="1:38" ht="23.25" customHeight="1" x14ac:dyDescent="0.3">
      <c r="A66" s="35" t="s">
        <v>117</v>
      </c>
      <c r="B66" s="45" t="s">
        <v>118</v>
      </c>
      <c r="C66" s="64"/>
      <c r="D66" s="65"/>
      <c r="E66" s="65"/>
      <c r="F66" s="65"/>
      <c r="G66" s="65"/>
      <c r="H66" s="66">
        <f t="shared" ref="H66:H68" si="47">SUM(D66:G66)</f>
        <v>0</v>
      </c>
      <c r="I66" s="67"/>
      <c r="J66" s="64">
        <f t="shared" ref="J66:J69" si="48">C66+H66-I66</f>
        <v>0</v>
      </c>
      <c r="K66" s="65"/>
      <c r="L66" s="65"/>
      <c r="M66" s="65"/>
      <c r="N66" s="65"/>
      <c r="O66" s="66">
        <f t="shared" ref="O66:O69" si="49">SUM(K66:N66)</f>
        <v>0</v>
      </c>
      <c r="P66" s="67"/>
      <c r="Q66" s="64">
        <f t="shared" si="33"/>
        <v>0</v>
      </c>
      <c r="R66" s="78"/>
      <c r="S66" s="65"/>
      <c r="T66" s="65"/>
      <c r="U66" s="65"/>
      <c r="V66" s="66">
        <f t="shared" si="44"/>
        <v>0</v>
      </c>
      <c r="W66" s="71"/>
      <c r="X66" s="64">
        <f t="shared" si="34"/>
        <v>0</v>
      </c>
      <c r="Y66" s="65"/>
      <c r="Z66" s="65"/>
      <c r="AA66" s="65"/>
      <c r="AB66" s="65">
        <v>53.76</v>
      </c>
      <c r="AC66" s="66">
        <f t="shared" si="41"/>
        <v>53.76</v>
      </c>
      <c r="AD66" s="67">
        <v>53.76</v>
      </c>
      <c r="AE66" s="64">
        <f t="shared" si="35"/>
        <v>0</v>
      </c>
      <c r="AF66" s="65"/>
      <c r="AG66" s="65"/>
      <c r="AH66" s="65"/>
      <c r="AI66" s="65"/>
      <c r="AJ66" s="66">
        <f t="shared" si="45"/>
        <v>0</v>
      </c>
      <c r="AK66" s="67"/>
      <c r="AL66" s="55">
        <f t="shared" ref="AL66:AL69" si="50">H66+O66+V66+AC66+AJ66</f>
        <v>53.76</v>
      </c>
    </row>
    <row r="67" spans="1:38" ht="23.25" customHeight="1" x14ac:dyDescent="0.3">
      <c r="A67" s="35" t="s">
        <v>119</v>
      </c>
      <c r="B67" s="45" t="s">
        <v>120</v>
      </c>
      <c r="C67" s="64"/>
      <c r="D67" s="65"/>
      <c r="E67" s="65"/>
      <c r="F67" s="65"/>
      <c r="G67" s="65"/>
      <c r="H67" s="66">
        <f t="shared" si="47"/>
        <v>0</v>
      </c>
      <c r="I67" s="67"/>
      <c r="J67" s="64">
        <f t="shared" si="48"/>
        <v>0</v>
      </c>
      <c r="K67" s="65"/>
      <c r="L67" s="65"/>
      <c r="M67" s="65"/>
      <c r="N67" s="65"/>
      <c r="O67" s="66">
        <f t="shared" si="49"/>
        <v>0</v>
      </c>
      <c r="P67" s="67"/>
      <c r="Q67" s="64">
        <f t="shared" si="33"/>
        <v>0</v>
      </c>
      <c r="R67" s="78"/>
      <c r="S67" s="65"/>
      <c r="T67" s="65"/>
      <c r="U67" s="65"/>
      <c r="V67" s="66">
        <f t="shared" si="44"/>
        <v>0</v>
      </c>
      <c r="W67" s="71"/>
      <c r="X67" s="64">
        <f t="shared" si="34"/>
        <v>0</v>
      </c>
      <c r="Y67" s="65"/>
      <c r="Z67" s="65"/>
      <c r="AA67" s="65"/>
      <c r="AB67" s="65">
        <v>51.2</v>
      </c>
      <c r="AC67" s="66">
        <f t="shared" si="41"/>
        <v>51.2</v>
      </c>
      <c r="AD67" s="67">
        <v>51.2</v>
      </c>
      <c r="AE67" s="64">
        <f t="shared" si="35"/>
        <v>0</v>
      </c>
      <c r="AF67" s="65"/>
      <c r="AG67" s="65"/>
      <c r="AH67" s="65"/>
      <c r="AI67" s="65"/>
      <c r="AJ67" s="66">
        <f t="shared" si="45"/>
        <v>0</v>
      </c>
      <c r="AK67" s="67"/>
      <c r="AL67" s="55">
        <f t="shared" si="50"/>
        <v>51.2</v>
      </c>
    </row>
    <row r="68" spans="1:38" ht="23.25" customHeight="1" x14ac:dyDescent="0.3">
      <c r="A68" s="35" t="s">
        <v>121</v>
      </c>
      <c r="B68" s="45" t="s">
        <v>122</v>
      </c>
      <c r="C68" s="64"/>
      <c r="D68" s="65"/>
      <c r="E68" s="65"/>
      <c r="F68" s="65"/>
      <c r="G68" s="65"/>
      <c r="H68" s="66">
        <f t="shared" si="47"/>
        <v>0</v>
      </c>
      <c r="I68" s="67"/>
      <c r="J68" s="64">
        <f t="shared" si="48"/>
        <v>0</v>
      </c>
      <c r="K68" s="65"/>
      <c r="L68" s="65"/>
      <c r="M68" s="65"/>
      <c r="N68" s="65"/>
      <c r="O68" s="66">
        <f t="shared" si="49"/>
        <v>0</v>
      </c>
      <c r="P68" s="67"/>
      <c r="Q68" s="64">
        <f t="shared" si="33"/>
        <v>0</v>
      </c>
      <c r="R68" s="78"/>
      <c r="S68" s="65"/>
      <c r="T68" s="65"/>
      <c r="U68" s="65"/>
      <c r="V68" s="66">
        <f t="shared" si="44"/>
        <v>0</v>
      </c>
      <c r="W68" s="71"/>
      <c r="X68" s="64">
        <f t="shared" si="34"/>
        <v>0</v>
      </c>
      <c r="Y68" s="65"/>
      <c r="Z68" s="65"/>
      <c r="AA68" s="65"/>
      <c r="AB68" s="65"/>
      <c r="AC68" s="66">
        <f t="shared" si="41"/>
        <v>0</v>
      </c>
      <c r="AD68" s="67"/>
      <c r="AE68" s="64">
        <f t="shared" si="35"/>
        <v>0</v>
      </c>
      <c r="AF68" s="65"/>
      <c r="AG68" s="65"/>
      <c r="AH68" s="65"/>
      <c r="AI68" s="65">
        <v>11.52</v>
      </c>
      <c r="AJ68" s="66">
        <f t="shared" si="45"/>
        <v>11.52</v>
      </c>
      <c r="AK68" s="67">
        <v>11.52</v>
      </c>
      <c r="AL68" s="55">
        <f t="shared" si="50"/>
        <v>11.52</v>
      </c>
    </row>
    <row r="69" spans="1:38" ht="23.25" customHeight="1" x14ac:dyDescent="0.3">
      <c r="A69" s="35" t="s">
        <v>123</v>
      </c>
      <c r="B69" s="45" t="s">
        <v>124</v>
      </c>
      <c r="C69" s="64"/>
      <c r="D69" s="65"/>
      <c r="E69" s="65"/>
      <c r="F69" s="65"/>
      <c r="G69" s="65"/>
      <c r="H69" s="66">
        <f t="shared" ref="H69" si="51">SUM(D69:G69)</f>
        <v>0</v>
      </c>
      <c r="I69" s="67"/>
      <c r="J69" s="64">
        <f t="shared" si="48"/>
        <v>0</v>
      </c>
      <c r="K69" s="65"/>
      <c r="L69" s="65"/>
      <c r="M69" s="65"/>
      <c r="N69" s="65"/>
      <c r="O69" s="66">
        <f t="shared" si="49"/>
        <v>0</v>
      </c>
      <c r="P69" s="67"/>
      <c r="Q69" s="64">
        <f t="shared" si="33"/>
        <v>0</v>
      </c>
      <c r="R69" s="78"/>
      <c r="S69" s="65"/>
      <c r="T69" s="65"/>
      <c r="U69" s="65"/>
      <c r="V69" s="66">
        <f t="shared" si="44"/>
        <v>0</v>
      </c>
      <c r="W69" s="71"/>
      <c r="X69" s="64">
        <f t="shared" si="34"/>
        <v>0</v>
      </c>
      <c r="Y69" s="65"/>
      <c r="Z69" s="65"/>
      <c r="AA69" s="65"/>
      <c r="AB69" s="65"/>
      <c r="AC69" s="66">
        <f t="shared" si="41"/>
        <v>0</v>
      </c>
      <c r="AD69" s="67"/>
      <c r="AE69" s="64">
        <f t="shared" si="35"/>
        <v>0</v>
      </c>
      <c r="AF69" s="65"/>
      <c r="AG69" s="65"/>
      <c r="AH69" s="65"/>
      <c r="AI69" s="65">
        <v>205</v>
      </c>
      <c r="AJ69" s="66">
        <f t="shared" si="45"/>
        <v>205</v>
      </c>
      <c r="AK69" s="67">
        <v>205</v>
      </c>
      <c r="AL69" s="55">
        <f t="shared" si="50"/>
        <v>205</v>
      </c>
    </row>
    <row r="70" spans="1:38" x14ac:dyDescent="0.3">
      <c r="A70" s="79" t="s">
        <v>125</v>
      </c>
      <c r="B70" s="80" t="s">
        <v>126</v>
      </c>
      <c r="C70" s="81"/>
      <c r="D70" s="68">
        <f t="shared" ref="D70:AL70" si="52">SUM(D71:D92)</f>
        <v>33.799999999999997</v>
      </c>
      <c r="E70" s="68">
        <f t="shared" si="52"/>
        <v>57.65</v>
      </c>
      <c r="F70" s="68">
        <f t="shared" si="52"/>
        <v>33.6</v>
      </c>
      <c r="G70" s="68">
        <f t="shared" si="52"/>
        <v>28.700000000000003</v>
      </c>
      <c r="H70" s="69">
        <f t="shared" si="52"/>
        <v>153.75</v>
      </c>
      <c r="I70" s="68">
        <f t="shared" si="52"/>
        <v>153.75</v>
      </c>
      <c r="J70" s="81">
        <f t="shared" si="52"/>
        <v>0</v>
      </c>
      <c r="K70" s="68">
        <f t="shared" si="52"/>
        <v>59.899999999999991</v>
      </c>
      <c r="L70" s="68">
        <f t="shared" si="52"/>
        <v>65.89</v>
      </c>
      <c r="M70" s="68">
        <f t="shared" si="52"/>
        <v>50.94</v>
      </c>
      <c r="N70" s="68">
        <f t="shared" si="52"/>
        <v>38.94</v>
      </c>
      <c r="O70" s="69">
        <f t="shared" si="52"/>
        <v>215.67000000000002</v>
      </c>
      <c r="P70" s="68">
        <f t="shared" si="52"/>
        <v>215.67000000000002</v>
      </c>
      <c r="Q70" s="81">
        <f t="shared" si="52"/>
        <v>0</v>
      </c>
      <c r="R70" s="70">
        <f t="shared" si="52"/>
        <v>47.46</v>
      </c>
      <c r="S70" s="68">
        <f t="shared" si="52"/>
        <v>56.660000000000004</v>
      </c>
      <c r="T70" s="68">
        <f t="shared" si="52"/>
        <v>50.2</v>
      </c>
      <c r="U70" s="68">
        <f t="shared" si="52"/>
        <v>42.21</v>
      </c>
      <c r="V70" s="69">
        <f t="shared" si="52"/>
        <v>196.52999999999997</v>
      </c>
      <c r="W70" s="82">
        <f t="shared" si="52"/>
        <v>196.52999999999997</v>
      </c>
      <c r="X70" s="81">
        <f t="shared" si="52"/>
        <v>0</v>
      </c>
      <c r="Y70" s="68">
        <f t="shared" si="52"/>
        <v>19.72</v>
      </c>
      <c r="Z70" s="68">
        <f t="shared" si="52"/>
        <v>41.82</v>
      </c>
      <c r="AA70" s="68">
        <f t="shared" si="52"/>
        <v>118.82</v>
      </c>
      <c r="AB70" s="68" t="e">
        <f t="shared" si="52"/>
        <v>#REF!</v>
      </c>
      <c r="AC70" s="69" t="e">
        <f t="shared" si="52"/>
        <v>#REF!</v>
      </c>
      <c r="AD70" s="68">
        <f t="shared" si="52"/>
        <v>204.18</v>
      </c>
      <c r="AE70" s="81" t="e">
        <f t="shared" si="52"/>
        <v>#REF!</v>
      </c>
      <c r="AF70" s="68">
        <f t="shared" si="52"/>
        <v>30.9</v>
      </c>
      <c r="AG70" s="68">
        <f t="shared" si="52"/>
        <v>37.799999999999997</v>
      </c>
      <c r="AH70" s="68">
        <f t="shared" si="52"/>
        <v>108.8</v>
      </c>
      <c r="AI70" s="68">
        <f t="shared" si="52"/>
        <v>37.299999999999997</v>
      </c>
      <c r="AJ70" s="69">
        <f t="shared" si="52"/>
        <v>214.8</v>
      </c>
      <c r="AK70" s="68">
        <f t="shared" si="52"/>
        <v>213.8</v>
      </c>
      <c r="AL70" s="81" t="e">
        <f t="shared" si="52"/>
        <v>#REF!</v>
      </c>
    </row>
    <row r="71" spans="1:38" x14ac:dyDescent="0.3">
      <c r="A71" s="83" t="s">
        <v>127</v>
      </c>
      <c r="B71" s="84" t="s">
        <v>128</v>
      </c>
      <c r="C71" s="81"/>
      <c r="D71" s="65">
        <f>[2]nuotekos!D39</f>
        <v>2</v>
      </c>
      <c r="E71" s="65">
        <v>5</v>
      </c>
      <c r="F71" s="65">
        <v>5</v>
      </c>
      <c r="G71" s="65">
        <f>[2]nuotekos!G39</f>
        <v>2</v>
      </c>
      <c r="H71" s="66">
        <f t="shared" ref="H71:H89" si="53">SUM(D71:G71)</f>
        <v>14</v>
      </c>
      <c r="I71" s="67">
        <v>14</v>
      </c>
      <c r="J71" s="64">
        <f t="shared" ref="J71:J92" si="54">C71+H71-I71</f>
        <v>0</v>
      </c>
      <c r="K71" s="65">
        <v>19.559999999999999</v>
      </c>
      <c r="L71" s="65">
        <v>5</v>
      </c>
      <c r="M71" s="65">
        <v>5</v>
      </c>
      <c r="N71" s="65">
        <f>[2]nuotekos!N39</f>
        <v>2</v>
      </c>
      <c r="O71" s="66">
        <f t="shared" ref="O71:O92" si="55">SUM(K71:N71)</f>
        <v>31.56</v>
      </c>
      <c r="P71" s="67">
        <v>31.56</v>
      </c>
      <c r="Q71" s="64">
        <f t="shared" si="33"/>
        <v>0</v>
      </c>
      <c r="R71" s="85">
        <f>[2]nuotekos!R39</f>
        <v>2</v>
      </c>
      <c r="S71" s="86">
        <v>4</v>
      </c>
      <c r="T71" s="86">
        <v>4</v>
      </c>
      <c r="U71" s="86">
        <f>[2]nuotekos!U39</f>
        <v>2</v>
      </c>
      <c r="V71" s="66">
        <f>SUM(R71:U71)</f>
        <v>12</v>
      </c>
      <c r="W71" s="66">
        <v>12</v>
      </c>
      <c r="X71" s="64">
        <f t="shared" si="34"/>
        <v>0</v>
      </c>
      <c r="Y71" s="65">
        <v>2.5</v>
      </c>
      <c r="Z71" s="65">
        <v>3</v>
      </c>
      <c r="AA71" s="65">
        <v>5</v>
      </c>
      <c r="AB71" s="65">
        <v>2.5</v>
      </c>
      <c r="AC71" s="66">
        <f t="shared" ref="AC71:AC92" si="56">SUM(Y71:AB71)</f>
        <v>13</v>
      </c>
      <c r="AD71" s="67">
        <v>13</v>
      </c>
      <c r="AE71" s="64">
        <f t="shared" si="35"/>
        <v>0</v>
      </c>
      <c r="AF71" s="86">
        <v>2.5</v>
      </c>
      <c r="AG71" s="86">
        <v>3</v>
      </c>
      <c r="AH71" s="86">
        <v>5</v>
      </c>
      <c r="AI71" s="86">
        <v>2.5</v>
      </c>
      <c r="AJ71" s="66">
        <f>SUM(AF71:AI71)</f>
        <v>13</v>
      </c>
      <c r="AK71" s="67">
        <v>13</v>
      </c>
      <c r="AL71" s="74">
        <f t="shared" si="30"/>
        <v>83.56</v>
      </c>
    </row>
    <row r="72" spans="1:38" x14ac:dyDescent="0.3">
      <c r="A72" s="83" t="s">
        <v>129</v>
      </c>
      <c r="B72" s="84" t="s">
        <v>130</v>
      </c>
      <c r="C72" s="81"/>
      <c r="D72" s="65">
        <f>[2]nuotekos!D40</f>
        <v>0</v>
      </c>
      <c r="E72" s="65">
        <f>[2]nuotekos!E40</f>
        <v>2.5</v>
      </c>
      <c r="F72" s="65">
        <f>[2]nuotekos!F40</f>
        <v>0</v>
      </c>
      <c r="G72" s="65">
        <f>[2]nuotekos!G40</f>
        <v>0</v>
      </c>
      <c r="H72" s="66">
        <f t="shared" si="53"/>
        <v>2.5</v>
      </c>
      <c r="I72" s="67">
        <v>2.5</v>
      </c>
      <c r="J72" s="64">
        <f t="shared" si="54"/>
        <v>0</v>
      </c>
      <c r="K72" s="65">
        <f>[2]nuotekos!K40</f>
        <v>0</v>
      </c>
      <c r="L72" s="65">
        <f>[2]nuotekos!L40</f>
        <v>1</v>
      </c>
      <c r="M72" s="65">
        <f>[2]nuotekos!M40</f>
        <v>0</v>
      </c>
      <c r="N72" s="65">
        <f>[2]nuotekos!N40</f>
        <v>0</v>
      </c>
      <c r="O72" s="66">
        <f t="shared" si="55"/>
        <v>1</v>
      </c>
      <c r="P72" s="67">
        <v>1</v>
      </c>
      <c r="Q72" s="64">
        <f t="shared" si="33"/>
        <v>0</v>
      </c>
      <c r="R72" s="85">
        <f>[2]nuotekos!R40</f>
        <v>0</v>
      </c>
      <c r="S72" s="86">
        <f>[2]nuotekos!S40</f>
        <v>2.5</v>
      </c>
      <c r="T72" s="86">
        <f>[2]nuotekos!T40</f>
        <v>0</v>
      </c>
      <c r="U72" s="86">
        <f>[2]nuotekos!U40</f>
        <v>0</v>
      </c>
      <c r="V72" s="66">
        <f t="shared" ref="V72:V92" si="57">SUM(R72:U72)</f>
        <v>2.5</v>
      </c>
      <c r="W72" s="66">
        <v>2.5</v>
      </c>
      <c r="X72" s="64">
        <f t="shared" si="34"/>
        <v>0</v>
      </c>
      <c r="Y72" s="65"/>
      <c r="Z72" s="65">
        <v>1</v>
      </c>
      <c r="AA72" s="65"/>
      <c r="AB72" s="65">
        <v>1</v>
      </c>
      <c r="AC72" s="66">
        <f t="shared" si="56"/>
        <v>2</v>
      </c>
      <c r="AD72" s="67">
        <v>2</v>
      </c>
      <c r="AE72" s="64">
        <f t="shared" si="35"/>
        <v>0</v>
      </c>
      <c r="AF72" s="86"/>
      <c r="AG72" s="86">
        <v>1</v>
      </c>
      <c r="AH72" s="86"/>
      <c r="AI72" s="86">
        <v>1</v>
      </c>
      <c r="AJ72" s="66">
        <f t="shared" ref="AJ72:AJ92" si="58">SUM(AF72:AI72)</f>
        <v>2</v>
      </c>
      <c r="AK72" s="67">
        <v>2</v>
      </c>
      <c r="AL72" s="74">
        <f t="shared" si="30"/>
        <v>10</v>
      </c>
    </row>
    <row r="73" spans="1:38" x14ac:dyDescent="0.3">
      <c r="A73" s="83" t="s">
        <v>131</v>
      </c>
      <c r="B73" s="84" t="s">
        <v>132</v>
      </c>
      <c r="C73" s="81"/>
      <c r="D73" s="65">
        <f>[2]nuotekos!D42</f>
        <v>0</v>
      </c>
      <c r="E73" s="65">
        <f>[2]nuotekos!E42</f>
        <v>0</v>
      </c>
      <c r="F73" s="65">
        <v>6</v>
      </c>
      <c r="G73" s="65">
        <f>[2]nuotekos!G42</f>
        <v>0</v>
      </c>
      <c r="H73" s="66">
        <f t="shared" si="53"/>
        <v>6</v>
      </c>
      <c r="I73" s="67">
        <v>6</v>
      </c>
      <c r="J73" s="64">
        <f t="shared" si="54"/>
        <v>0</v>
      </c>
      <c r="K73" s="65">
        <f>[2]nuotekos!K42</f>
        <v>0</v>
      </c>
      <c r="L73" s="65">
        <f>[2]nuotekos!L42</f>
        <v>0</v>
      </c>
      <c r="M73" s="65">
        <v>6</v>
      </c>
      <c r="N73" s="65">
        <f>[2]nuotekos!N42</f>
        <v>0</v>
      </c>
      <c r="O73" s="66">
        <f t="shared" si="55"/>
        <v>6</v>
      </c>
      <c r="P73" s="67">
        <v>6</v>
      </c>
      <c r="Q73" s="64">
        <f t="shared" si="33"/>
        <v>0</v>
      </c>
      <c r="R73" s="85">
        <f>[2]nuotekos!R42</f>
        <v>0</v>
      </c>
      <c r="S73" s="86">
        <f>[2]nuotekos!S42</f>
        <v>0</v>
      </c>
      <c r="T73" s="86">
        <v>5</v>
      </c>
      <c r="U73" s="86">
        <f>[2]nuotekos!U42</f>
        <v>0</v>
      </c>
      <c r="V73" s="66">
        <f t="shared" si="57"/>
        <v>5</v>
      </c>
      <c r="W73" s="66">
        <v>5</v>
      </c>
      <c r="X73" s="64">
        <f t="shared" si="34"/>
        <v>0</v>
      </c>
      <c r="Y73" s="65"/>
      <c r="Z73" s="65"/>
      <c r="AA73" s="65">
        <v>5</v>
      </c>
      <c r="AB73" s="65"/>
      <c r="AC73" s="66">
        <f t="shared" si="56"/>
        <v>5</v>
      </c>
      <c r="AD73" s="67">
        <v>5</v>
      </c>
      <c r="AE73" s="64">
        <f t="shared" si="35"/>
        <v>0</v>
      </c>
      <c r="AF73" s="86"/>
      <c r="AG73" s="86"/>
      <c r="AH73" s="86">
        <v>5</v>
      </c>
      <c r="AI73" s="86"/>
      <c r="AJ73" s="66">
        <f t="shared" si="58"/>
        <v>5</v>
      </c>
      <c r="AK73" s="67">
        <v>5</v>
      </c>
      <c r="AL73" s="74">
        <f t="shared" si="30"/>
        <v>27</v>
      </c>
    </row>
    <row r="74" spans="1:38" ht="27.6" x14ac:dyDescent="0.3">
      <c r="A74" s="83" t="s">
        <v>133</v>
      </c>
      <c r="B74" s="46" t="s">
        <v>134</v>
      </c>
      <c r="C74" s="81"/>
      <c r="D74" s="65">
        <f>[2]vandens!D31</f>
        <v>3.6</v>
      </c>
      <c r="E74" s="65">
        <f>[2]vandens!E31</f>
        <v>1</v>
      </c>
      <c r="F74" s="65">
        <f>[2]vandens!F31</f>
        <v>1</v>
      </c>
      <c r="G74" s="65">
        <f>[2]vandens!G31</f>
        <v>1</v>
      </c>
      <c r="H74" s="66">
        <f t="shared" si="53"/>
        <v>6.6</v>
      </c>
      <c r="I74" s="67">
        <v>6.6</v>
      </c>
      <c r="J74" s="64">
        <f t="shared" si="54"/>
        <v>0</v>
      </c>
      <c r="K74" s="65">
        <f>[2]vandens!K31</f>
        <v>1.4</v>
      </c>
      <c r="L74" s="65">
        <f>[2]vandens!L31</f>
        <v>3.2</v>
      </c>
      <c r="M74" s="65">
        <f>[2]vandens!M31</f>
        <v>1</v>
      </c>
      <c r="N74" s="65">
        <f>[2]vandens!N31</f>
        <v>1</v>
      </c>
      <c r="O74" s="66">
        <f t="shared" si="55"/>
        <v>6.6</v>
      </c>
      <c r="P74" s="67">
        <v>6.6</v>
      </c>
      <c r="Q74" s="64">
        <f t="shared" si="33"/>
        <v>0</v>
      </c>
      <c r="R74" s="78">
        <v>1</v>
      </c>
      <c r="S74" s="65">
        <f>[2]vandens!S31</f>
        <v>1</v>
      </c>
      <c r="T74" s="65">
        <f>[2]vandens!T31</f>
        <v>1</v>
      </c>
      <c r="U74" s="65">
        <f>[2]vandens!U31</f>
        <v>1</v>
      </c>
      <c r="V74" s="66">
        <f t="shared" si="57"/>
        <v>4</v>
      </c>
      <c r="W74" s="66">
        <v>4</v>
      </c>
      <c r="X74" s="64">
        <f t="shared" si="34"/>
        <v>0</v>
      </c>
      <c r="Y74" s="65">
        <v>3.9</v>
      </c>
      <c r="Z74" s="65">
        <v>2.5</v>
      </c>
      <c r="AA74" s="65">
        <v>3.5</v>
      </c>
      <c r="AB74" s="65">
        <v>2.5</v>
      </c>
      <c r="AC74" s="66">
        <f t="shared" si="56"/>
        <v>12.4</v>
      </c>
      <c r="AD74" s="67">
        <v>12.4</v>
      </c>
      <c r="AE74" s="64">
        <f t="shared" si="35"/>
        <v>0</v>
      </c>
      <c r="AF74" s="65">
        <v>2.5</v>
      </c>
      <c r="AG74" s="65">
        <v>3.9</v>
      </c>
      <c r="AH74" s="65">
        <v>2.5</v>
      </c>
      <c r="AI74" s="65">
        <v>3.5</v>
      </c>
      <c r="AJ74" s="66">
        <f t="shared" si="58"/>
        <v>12.4</v>
      </c>
      <c r="AK74" s="67">
        <v>12.4</v>
      </c>
      <c r="AL74" s="74">
        <f t="shared" si="30"/>
        <v>42</v>
      </c>
    </row>
    <row r="75" spans="1:38" x14ac:dyDescent="0.3">
      <c r="A75" s="83" t="s">
        <v>135</v>
      </c>
      <c r="B75" s="84" t="s">
        <v>136</v>
      </c>
      <c r="C75" s="81"/>
      <c r="D75" s="65">
        <f>[2]vandens!D32</f>
        <v>2</v>
      </c>
      <c r="E75" s="65">
        <v>2</v>
      </c>
      <c r="F75" s="65">
        <v>2</v>
      </c>
      <c r="G75" s="65">
        <v>2</v>
      </c>
      <c r="H75" s="66">
        <f t="shared" si="53"/>
        <v>8</v>
      </c>
      <c r="I75" s="67">
        <v>8</v>
      </c>
      <c r="J75" s="64">
        <f t="shared" si="54"/>
        <v>0</v>
      </c>
      <c r="K75" s="65">
        <f>[2]vandens!K32</f>
        <v>4</v>
      </c>
      <c r="L75" s="65">
        <f>[2]vandens!L32</f>
        <v>2.8</v>
      </c>
      <c r="M75" s="65">
        <f>[2]vandens!M32</f>
        <v>0</v>
      </c>
      <c r="N75" s="65">
        <f>[2]vandens!N32</f>
        <v>1.5</v>
      </c>
      <c r="O75" s="66">
        <f t="shared" si="55"/>
        <v>8.3000000000000007</v>
      </c>
      <c r="P75" s="67">
        <v>8.3000000000000007</v>
      </c>
      <c r="Q75" s="64">
        <f t="shared" si="33"/>
        <v>0</v>
      </c>
      <c r="R75" s="78">
        <v>5</v>
      </c>
      <c r="S75" s="65">
        <f>[2]vandens!S32</f>
        <v>3</v>
      </c>
      <c r="T75" s="65">
        <f>[2]vandens!T32</f>
        <v>1.5</v>
      </c>
      <c r="U75" s="65">
        <f>[2]vandens!U32</f>
        <v>0</v>
      </c>
      <c r="V75" s="66">
        <f t="shared" si="57"/>
        <v>9.5</v>
      </c>
      <c r="W75" s="66">
        <v>9.5</v>
      </c>
      <c r="X75" s="64">
        <f t="shared" si="34"/>
        <v>0</v>
      </c>
      <c r="Y75" s="65">
        <v>1</v>
      </c>
      <c r="Z75" s="65">
        <v>4.5</v>
      </c>
      <c r="AA75" s="65">
        <v>1</v>
      </c>
      <c r="AB75" s="65">
        <v>6.5</v>
      </c>
      <c r="AC75" s="66">
        <f t="shared" si="56"/>
        <v>13</v>
      </c>
      <c r="AD75" s="67">
        <v>13</v>
      </c>
      <c r="AE75" s="64">
        <f t="shared" si="35"/>
        <v>0</v>
      </c>
      <c r="AF75" s="65">
        <v>4.5</v>
      </c>
      <c r="AG75" s="65">
        <v>1</v>
      </c>
      <c r="AH75" s="65">
        <v>4.5</v>
      </c>
      <c r="AI75" s="65">
        <v>9</v>
      </c>
      <c r="AJ75" s="66">
        <f t="shared" si="58"/>
        <v>19</v>
      </c>
      <c r="AK75" s="67">
        <v>19</v>
      </c>
      <c r="AL75" s="74">
        <f t="shared" si="30"/>
        <v>57.8</v>
      </c>
    </row>
    <row r="76" spans="1:38" x14ac:dyDescent="0.3">
      <c r="A76" s="83" t="s">
        <v>137</v>
      </c>
      <c r="B76" s="84" t="s">
        <v>138</v>
      </c>
      <c r="C76" s="81"/>
      <c r="D76" s="65">
        <v>0</v>
      </c>
      <c r="E76" s="65">
        <v>0</v>
      </c>
      <c r="F76" s="65">
        <v>0</v>
      </c>
      <c r="G76" s="65">
        <v>0</v>
      </c>
      <c r="H76" s="66">
        <f t="shared" si="53"/>
        <v>0</v>
      </c>
      <c r="I76" s="67">
        <v>0</v>
      </c>
      <c r="J76" s="64">
        <f t="shared" si="54"/>
        <v>0</v>
      </c>
      <c r="K76" s="65">
        <v>19.170000000000002</v>
      </c>
      <c r="L76" s="65">
        <v>19.170000000000002</v>
      </c>
      <c r="M76" s="65">
        <v>19.170000000000002</v>
      </c>
      <c r="N76" s="65">
        <v>19.170000000000002</v>
      </c>
      <c r="O76" s="66">
        <f t="shared" si="55"/>
        <v>76.680000000000007</v>
      </c>
      <c r="P76" s="67">
        <v>76.680000000000007</v>
      </c>
      <c r="Q76" s="64">
        <f t="shared" si="33"/>
        <v>0</v>
      </c>
      <c r="R76" s="78">
        <v>18.559999999999999</v>
      </c>
      <c r="S76" s="65">
        <v>18.559999999999999</v>
      </c>
      <c r="T76" s="65">
        <v>18.559999999999999</v>
      </c>
      <c r="U76" s="65">
        <v>18.57</v>
      </c>
      <c r="V76" s="66">
        <f t="shared" si="57"/>
        <v>74.25</v>
      </c>
      <c r="W76" s="66">
        <v>74.25</v>
      </c>
      <c r="X76" s="64">
        <f t="shared" si="34"/>
        <v>0</v>
      </c>
      <c r="Y76" s="65"/>
      <c r="Z76" s="65"/>
      <c r="AA76" s="65"/>
      <c r="AB76" s="65"/>
      <c r="AC76" s="66">
        <f t="shared" si="56"/>
        <v>0</v>
      </c>
      <c r="AD76" s="67"/>
      <c r="AE76" s="64">
        <f t="shared" si="35"/>
        <v>0</v>
      </c>
      <c r="AF76" s="65"/>
      <c r="AG76" s="65"/>
      <c r="AH76" s="65"/>
      <c r="AI76" s="65"/>
      <c r="AJ76" s="66">
        <f t="shared" si="58"/>
        <v>0</v>
      </c>
      <c r="AK76" s="67"/>
      <c r="AL76" s="74">
        <f t="shared" si="30"/>
        <v>150.93</v>
      </c>
    </row>
    <row r="77" spans="1:38" ht="27.6" x14ac:dyDescent="0.3">
      <c r="A77" s="83" t="s">
        <v>139</v>
      </c>
      <c r="B77" s="46" t="s">
        <v>140</v>
      </c>
      <c r="C77" s="81"/>
      <c r="D77" s="65">
        <f>[2]nuotekos!D46</f>
        <v>6</v>
      </c>
      <c r="E77" s="65">
        <v>5</v>
      </c>
      <c r="F77" s="65">
        <f>[2]nuotekos!F46</f>
        <v>4</v>
      </c>
      <c r="G77" s="65">
        <v>5</v>
      </c>
      <c r="H77" s="66">
        <f t="shared" si="53"/>
        <v>20</v>
      </c>
      <c r="I77" s="67">
        <v>20</v>
      </c>
      <c r="J77" s="64">
        <f t="shared" si="54"/>
        <v>0</v>
      </c>
      <c r="K77" s="65">
        <f>[2]nuotekos!K46</f>
        <v>5</v>
      </c>
      <c r="L77" s="65">
        <v>5</v>
      </c>
      <c r="M77" s="65">
        <f>[2]nuotekos!M46</f>
        <v>5</v>
      </c>
      <c r="N77" s="65">
        <v>5</v>
      </c>
      <c r="O77" s="66">
        <f t="shared" si="55"/>
        <v>20</v>
      </c>
      <c r="P77" s="67">
        <v>20</v>
      </c>
      <c r="Q77" s="64">
        <f t="shared" si="33"/>
        <v>0</v>
      </c>
      <c r="R77" s="78">
        <f>[2]nuotekos!R46</f>
        <v>5</v>
      </c>
      <c r="S77" s="65">
        <v>5</v>
      </c>
      <c r="T77" s="65">
        <f>[2]nuotekos!T46</f>
        <v>5</v>
      </c>
      <c r="U77" s="65">
        <v>5</v>
      </c>
      <c r="V77" s="66">
        <f t="shared" si="57"/>
        <v>20</v>
      </c>
      <c r="W77" s="66">
        <v>20</v>
      </c>
      <c r="X77" s="64">
        <f t="shared" si="34"/>
        <v>0</v>
      </c>
      <c r="Y77" s="65">
        <v>5</v>
      </c>
      <c r="Z77" s="65">
        <v>12.5</v>
      </c>
      <c r="AA77" s="65">
        <v>5</v>
      </c>
      <c r="AB77" s="65">
        <v>5</v>
      </c>
      <c r="AC77" s="66">
        <f t="shared" si="56"/>
        <v>27.5</v>
      </c>
      <c r="AD77" s="67">
        <v>27.5</v>
      </c>
      <c r="AE77" s="64">
        <f t="shared" si="35"/>
        <v>0</v>
      </c>
      <c r="AF77" s="65">
        <v>5</v>
      </c>
      <c r="AG77" s="65">
        <v>5</v>
      </c>
      <c r="AH77" s="65">
        <v>12.5</v>
      </c>
      <c r="AI77" s="65">
        <v>5</v>
      </c>
      <c r="AJ77" s="66">
        <f t="shared" si="58"/>
        <v>27.5</v>
      </c>
      <c r="AK77" s="67">
        <v>27.5</v>
      </c>
      <c r="AL77" s="74">
        <f t="shared" si="30"/>
        <v>115</v>
      </c>
    </row>
    <row r="78" spans="1:38" x14ac:dyDescent="0.3">
      <c r="A78" s="83" t="s">
        <v>141</v>
      </c>
      <c r="B78" s="46" t="s">
        <v>142</v>
      </c>
      <c r="C78" s="81"/>
      <c r="D78" s="65">
        <f>[2]nuotekos!D48</f>
        <v>1</v>
      </c>
      <c r="E78" s="65">
        <f>[2]nuotekos!E48</f>
        <v>1</v>
      </c>
      <c r="F78" s="65">
        <f>[2]nuotekos!F48</f>
        <v>3</v>
      </c>
      <c r="G78" s="65">
        <f>[2]nuotekos!G48</f>
        <v>1</v>
      </c>
      <c r="H78" s="66">
        <f t="shared" si="53"/>
        <v>6</v>
      </c>
      <c r="I78" s="67">
        <v>6</v>
      </c>
      <c r="J78" s="64">
        <f t="shared" si="54"/>
        <v>0</v>
      </c>
      <c r="K78" s="65">
        <f>[2]nuotekos!K48</f>
        <v>1</v>
      </c>
      <c r="L78" s="65">
        <f>[2]nuotekos!L48</f>
        <v>1</v>
      </c>
      <c r="M78" s="65">
        <f>[2]nuotekos!M48</f>
        <v>1</v>
      </c>
      <c r="N78" s="65">
        <f>[2]nuotekos!N48</f>
        <v>1</v>
      </c>
      <c r="O78" s="66">
        <f t="shared" si="55"/>
        <v>4</v>
      </c>
      <c r="P78" s="67">
        <v>4</v>
      </c>
      <c r="Q78" s="64">
        <f t="shared" si="33"/>
        <v>0</v>
      </c>
      <c r="R78" s="78">
        <f>[2]nuotekos!R48</f>
        <v>1</v>
      </c>
      <c r="S78" s="65">
        <f>[2]nuotekos!S48</f>
        <v>1</v>
      </c>
      <c r="T78" s="65">
        <f>[2]nuotekos!T48</f>
        <v>1</v>
      </c>
      <c r="U78" s="65">
        <f>[2]nuotekos!U48</f>
        <v>1</v>
      </c>
      <c r="V78" s="66">
        <f t="shared" si="57"/>
        <v>4</v>
      </c>
      <c r="W78" s="66">
        <v>4</v>
      </c>
      <c r="X78" s="64">
        <f t="shared" si="34"/>
        <v>0</v>
      </c>
      <c r="Y78" s="65">
        <v>1</v>
      </c>
      <c r="Z78" s="65">
        <v>2</v>
      </c>
      <c r="AA78" s="65">
        <v>1</v>
      </c>
      <c r="AB78" s="65">
        <v>1</v>
      </c>
      <c r="AC78" s="66">
        <f t="shared" si="56"/>
        <v>5</v>
      </c>
      <c r="AD78" s="67">
        <v>5</v>
      </c>
      <c r="AE78" s="64">
        <f t="shared" si="35"/>
        <v>0</v>
      </c>
      <c r="AF78" s="65">
        <v>1</v>
      </c>
      <c r="AG78" s="65">
        <v>1</v>
      </c>
      <c r="AH78" s="65">
        <v>2</v>
      </c>
      <c r="AI78" s="65">
        <v>1</v>
      </c>
      <c r="AJ78" s="66">
        <f t="shared" si="58"/>
        <v>5</v>
      </c>
      <c r="AK78" s="67">
        <v>5</v>
      </c>
      <c r="AL78" s="74">
        <f t="shared" si="30"/>
        <v>24</v>
      </c>
    </row>
    <row r="79" spans="1:38" ht="31.5" customHeight="1" x14ac:dyDescent="0.3">
      <c r="A79" s="83" t="s">
        <v>143</v>
      </c>
      <c r="B79" s="46" t="s">
        <v>144</v>
      </c>
      <c r="C79" s="81"/>
      <c r="D79" s="65">
        <f>[2]energetika!D48</f>
        <v>0</v>
      </c>
      <c r="E79" s="65">
        <f>[2]energetika!E48</f>
        <v>4.95</v>
      </c>
      <c r="F79" s="65">
        <f>[2]energetika!F48</f>
        <v>0</v>
      </c>
      <c r="G79" s="65">
        <v>5</v>
      </c>
      <c r="H79" s="66">
        <f t="shared" si="53"/>
        <v>9.9499999999999993</v>
      </c>
      <c r="I79" s="67">
        <v>9.9499999999999993</v>
      </c>
      <c r="J79" s="64">
        <f t="shared" si="54"/>
        <v>0</v>
      </c>
      <c r="K79" s="65">
        <f>[2]energetika!K48</f>
        <v>0</v>
      </c>
      <c r="L79" s="65">
        <f>[2]energetika!L48</f>
        <v>4.95</v>
      </c>
      <c r="M79" s="65">
        <v>0</v>
      </c>
      <c r="N79" s="65">
        <f>[2]energetika!N48</f>
        <v>0</v>
      </c>
      <c r="O79" s="66">
        <f t="shared" si="55"/>
        <v>4.95</v>
      </c>
      <c r="P79" s="67">
        <v>4.95</v>
      </c>
      <c r="Q79" s="64">
        <f t="shared" si="33"/>
        <v>0</v>
      </c>
      <c r="R79" s="78">
        <f>[2]energetika!R48</f>
        <v>0</v>
      </c>
      <c r="S79" s="65">
        <f>[2]energetika!S48</f>
        <v>2.95</v>
      </c>
      <c r="T79" s="65">
        <f>[2]energetika!T48</f>
        <v>0</v>
      </c>
      <c r="U79" s="65">
        <f>[2]energetika!U48</f>
        <v>0</v>
      </c>
      <c r="V79" s="66">
        <f t="shared" si="57"/>
        <v>2.95</v>
      </c>
      <c r="W79" s="66">
        <v>2.95</v>
      </c>
      <c r="X79" s="64">
        <f t="shared" si="34"/>
        <v>0</v>
      </c>
      <c r="Y79" s="65"/>
      <c r="Z79" s="65">
        <v>5</v>
      </c>
      <c r="AA79" s="65">
        <v>1</v>
      </c>
      <c r="AB79" s="65"/>
      <c r="AC79" s="66">
        <f t="shared" si="56"/>
        <v>6</v>
      </c>
      <c r="AD79" s="67">
        <v>5</v>
      </c>
      <c r="AE79" s="64">
        <f t="shared" si="35"/>
        <v>1</v>
      </c>
      <c r="AF79" s="65"/>
      <c r="AG79" s="65">
        <v>5</v>
      </c>
      <c r="AH79" s="65">
        <v>1</v>
      </c>
      <c r="AI79" s="65"/>
      <c r="AJ79" s="66">
        <f t="shared" si="58"/>
        <v>6</v>
      </c>
      <c r="AK79" s="67">
        <v>5</v>
      </c>
      <c r="AL79" s="74">
        <f t="shared" si="30"/>
        <v>29.849999999999998</v>
      </c>
    </row>
    <row r="80" spans="1:38" x14ac:dyDescent="0.3">
      <c r="A80" s="83" t="s">
        <v>145</v>
      </c>
      <c r="B80" s="46" t="s">
        <v>146</v>
      </c>
      <c r="C80" s="81"/>
      <c r="D80" s="65">
        <f>[2]nuotekos!D50</f>
        <v>0</v>
      </c>
      <c r="E80" s="65">
        <f>[2]nuotekos!E50</f>
        <v>1</v>
      </c>
      <c r="F80" s="65">
        <f>[2]nuotekos!F50</f>
        <v>0</v>
      </c>
      <c r="G80" s="65">
        <f>[2]nuotekos!G50</f>
        <v>2</v>
      </c>
      <c r="H80" s="66">
        <f t="shared" si="53"/>
        <v>3</v>
      </c>
      <c r="I80" s="67">
        <v>3</v>
      </c>
      <c r="J80" s="64">
        <f t="shared" si="54"/>
        <v>0</v>
      </c>
      <c r="K80" s="65">
        <f>[2]nuotekos!K50</f>
        <v>0</v>
      </c>
      <c r="L80" s="65">
        <f>[2]nuotekos!L50</f>
        <v>3</v>
      </c>
      <c r="M80" s="65">
        <f>[2]nuotekos!M50</f>
        <v>0</v>
      </c>
      <c r="N80" s="65">
        <f>[2]nuotekos!N50</f>
        <v>2</v>
      </c>
      <c r="O80" s="66">
        <f t="shared" si="55"/>
        <v>5</v>
      </c>
      <c r="P80" s="67">
        <v>5</v>
      </c>
      <c r="Q80" s="64">
        <f t="shared" si="33"/>
        <v>0</v>
      </c>
      <c r="R80" s="78">
        <f>[2]nuotekos!R50</f>
        <v>0</v>
      </c>
      <c r="S80" s="65">
        <f>[2]nuotekos!S50</f>
        <v>0.5</v>
      </c>
      <c r="T80" s="65">
        <f>[2]nuotekos!T50</f>
        <v>0</v>
      </c>
      <c r="U80" s="65">
        <f>[2]nuotekos!U50</f>
        <v>2</v>
      </c>
      <c r="V80" s="66">
        <f t="shared" si="57"/>
        <v>2.5</v>
      </c>
      <c r="W80" s="66">
        <v>2.5</v>
      </c>
      <c r="X80" s="64">
        <f t="shared" si="34"/>
        <v>0</v>
      </c>
      <c r="Y80" s="65"/>
      <c r="Z80" s="65">
        <v>3</v>
      </c>
      <c r="AA80" s="65"/>
      <c r="AB80" s="65">
        <v>2</v>
      </c>
      <c r="AC80" s="66">
        <f t="shared" si="56"/>
        <v>5</v>
      </c>
      <c r="AD80" s="67">
        <v>5</v>
      </c>
      <c r="AE80" s="64">
        <f t="shared" si="35"/>
        <v>0</v>
      </c>
      <c r="AF80" s="65"/>
      <c r="AG80" s="65">
        <v>0.5</v>
      </c>
      <c r="AH80" s="65"/>
      <c r="AI80" s="65">
        <v>2</v>
      </c>
      <c r="AJ80" s="66">
        <f t="shared" si="58"/>
        <v>2.5</v>
      </c>
      <c r="AK80" s="67">
        <v>2.5</v>
      </c>
      <c r="AL80" s="74">
        <f t="shared" si="30"/>
        <v>18</v>
      </c>
    </row>
    <row r="81" spans="1:38" ht="30.75" customHeight="1" x14ac:dyDescent="0.3">
      <c r="A81" s="83" t="s">
        <v>147</v>
      </c>
      <c r="B81" s="46" t="s">
        <v>148</v>
      </c>
      <c r="C81" s="64"/>
      <c r="D81" s="65">
        <f>[2]energetika!D50</f>
        <v>5</v>
      </c>
      <c r="E81" s="65">
        <f>[2]energetika!E50</f>
        <v>3.5</v>
      </c>
      <c r="F81" s="65">
        <f>[2]energetika!F50</f>
        <v>0</v>
      </c>
      <c r="G81" s="65">
        <f>[2]energetika!G50</f>
        <v>0</v>
      </c>
      <c r="H81" s="66">
        <f t="shared" si="53"/>
        <v>8.5</v>
      </c>
      <c r="I81" s="67">
        <v>8.5</v>
      </c>
      <c r="J81" s="64">
        <f t="shared" si="54"/>
        <v>0</v>
      </c>
      <c r="K81" s="65">
        <f>[2]energetika!K50</f>
        <v>2</v>
      </c>
      <c r="L81" s="65">
        <f>[2]energetika!L50</f>
        <v>3.5</v>
      </c>
      <c r="M81" s="65">
        <f>[2]energetika!M50</f>
        <v>0</v>
      </c>
      <c r="N81" s="65">
        <f>[2]energetika!N50</f>
        <v>0</v>
      </c>
      <c r="O81" s="66">
        <f t="shared" si="55"/>
        <v>5.5</v>
      </c>
      <c r="P81" s="67">
        <v>5.5</v>
      </c>
      <c r="Q81" s="64">
        <f t="shared" si="33"/>
        <v>0</v>
      </c>
      <c r="R81" s="78">
        <f>[2]energetika!R50</f>
        <v>1.75</v>
      </c>
      <c r="S81" s="65">
        <f>[2]energetika!S50</f>
        <v>3.5</v>
      </c>
      <c r="T81" s="65">
        <f>[2]energetika!T50</f>
        <v>0</v>
      </c>
      <c r="U81" s="65">
        <f>[2]energetika!U50</f>
        <v>0</v>
      </c>
      <c r="V81" s="66">
        <f t="shared" si="57"/>
        <v>5.25</v>
      </c>
      <c r="W81" s="66">
        <v>5.25</v>
      </c>
      <c r="X81" s="64">
        <f t="shared" si="34"/>
        <v>0</v>
      </c>
      <c r="Y81" s="65">
        <v>3</v>
      </c>
      <c r="Z81" s="65"/>
      <c r="AA81" s="65">
        <v>3</v>
      </c>
      <c r="AB81" s="65"/>
      <c r="AC81" s="66">
        <f t="shared" si="56"/>
        <v>6</v>
      </c>
      <c r="AD81" s="67">
        <v>6</v>
      </c>
      <c r="AE81" s="64">
        <f t="shared" si="35"/>
        <v>0</v>
      </c>
      <c r="AF81" s="65">
        <v>3</v>
      </c>
      <c r="AG81" s="65"/>
      <c r="AH81" s="65">
        <v>3</v>
      </c>
      <c r="AI81" s="65"/>
      <c r="AJ81" s="66">
        <f t="shared" si="58"/>
        <v>6</v>
      </c>
      <c r="AK81" s="67">
        <v>6</v>
      </c>
      <c r="AL81" s="74">
        <f t="shared" si="30"/>
        <v>31.25</v>
      </c>
    </row>
    <row r="82" spans="1:38" ht="18.75" customHeight="1" x14ac:dyDescent="0.3">
      <c r="A82" s="83" t="s">
        <v>149</v>
      </c>
      <c r="B82" s="46" t="s">
        <v>150</v>
      </c>
      <c r="C82" s="81"/>
      <c r="D82" s="65">
        <f>[2]vandens!D33</f>
        <v>0</v>
      </c>
      <c r="E82" s="65">
        <f>[2]vandens!E33</f>
        <v>1</v>
      </c>
      <c r="F82" s="65">
        <f>[2]vandens!F33</f>
        <v>0</v>
      </c>
      <c r="G82" s="65">
        <f>[2]vandens!G33</f>
        <v>0</v>
      </c>
      <c r="H82" s="66">
        <f t="shared" si="53"/>
        <v>1</v>
      </c>
      <c r="I82" s="67">
        <v>1</v>
      </c>
      <c r="J82" s="64">
        <f t="shared" si="54"/>
        <v>0</v>
      </c>
      <c r="K82" s="65">
        <f>[2]vandens!K33</f>
        <v>0</v>
      </c>
      <c r="L82" s="65">
        <f>[2]vandens!L33</f>
        <v>0</v>
      </c>
      <c r="M82" s="65">
        <f>[2]vandens!M33</f>
        <v>1</v>
      </c>
      <c r="N82" s="65">
        <f>[2]vandens!N33</f>
        <v>0</v>
      </c>
      <c r="O82" s="66">
        <f t="shared" si="55"/>
        <v>1</v>
      </c>
      <c r="P82" s="67">
        <v>1</v>
      </c>
      <c r="Q82" s="64">
        <f t="shared" si="33"/>
        <v>0</v>
      </c>
      <c r="R82" s="78">
        <f>[2]vandens!R33</f>
        <v>0</v>
      </c>
      <c r="S82" s="65">
        <f>[2]vandens!S33</f>
        <v>2</v>
      </c>
      <c r="T82" s="65">
        <f>[2]vandens!T33</f>
        <v>0</v>
      </c>
      <c r="U82" s="65">
        <f>[2]vandens!U33</f>
        <v>0</v>
      </c>
      <c r="V82" s="66">
        <f t="shared" si="57"/>
        <v>2</v>
      </c>
      <c r="W82" s="66">
        <v>2</v>
      </c>
      <c r="X82" s="64">
        <f t="shared" si="34"/>
        <v>0</v>
      </c>
      <c r="Y82" s="65"/>
      <c r="Z82" s="65"/>
      <c r="AA82" s="65">
        <v>1</v>
      </c>
      <c r="AB82" s="65"/>
      <c r="AC82" s="66">
        <f t="shared" si="56"/>
        <v>1</v>
      </c>
      <c r="AD82" s="67">
        <v>1</v>
      </c>
      <c r="AE82" s="64">
        <f t="shared" si="35"/>
        <v>0</v>
      </c>
      <c r="AF82" s="65"/>
      <c r="AG82" s="65"/>
      <c r="AH82" s="65">
        <v>1</v>
      </c>
      <c r="AI82" s="65"/>
      <c r="AJ82" s="66">
        <f t="shared" si="58"/>
        <v>1</v>
      </c>
      <c r="AK82" s="67">
        <v>1</v>
      </c>
      <c r="AL82" s="74">
        <f t="shared" si="30"/>
        <v>6</v>
      </c>
    </row>
    <row r="83" spans="1:38" ht="29.25" customHeight="1" x14ac:dyDescent="0.3">
      <c r="A83" s="83" t="s">
        <v>151</v>
      </c>
      <c r="B83" s="46" t="s">
        <v>152</v>
      </c>
      <c r="C83" s="81"/>
      <c r="D83" s="65">
        <f>'[2]transportas ir kt.'!D53</f>
        <v>1.2</v>
      </c>
      <c r="E83" s="65">
        <v>0</v>
      </c>
      <c r="F83" s="65">
        <f>'[2]transportas ir kt.'!F53</f>
        <v>0</v>
      </c>
      <c r="G83" s="65">
        <f>'[2]transportas ir kt.'!G53</f>
        <v>0</v>
      </c>
      <c r="H83" s="66">
        <f t="shared" si="53"/>
        <v>1.2</v>
      </c>
      <c r="I83" s="67">
        <v>1.2</v>
      </c>
      <c r="J83" s="64">
        <f t="shared" si="54"/>
        <v>0</v>
      </c>
      <c r="K83" s="65">
        <f>'[2]transportas ir kt.'!K53</f>
        <v>0</v>
      </c>
      <c r="L83" s="65">
        <f>'[2]transportas ir kt.'!L53</f>
        <v>10</v>
      </c>
      <c r="M83" s="65">
        <f>'[2]transportas ir kt.'!M53</f>
        <v>0</v>
      </c>
      <c r="N83" s="65">
        <f>'[2]transportas ir kt.'!N53</f>
        <v>0</v>
      </c>
      <c r="O83" s="66">
        <f t="shared" si="55"/>
        <v>10</v>
      </c>
      <c r="P83" s="67">
        <v>10</v>
      </c>
      <c r="Q83" s="64">
        <f t="shared" si="33"/>
        <v>0</v>
      </c>
      <c r="R83" s="78">
        <f>'[2]transportas ir kt.'!R53</f>
        <v>0</v>
      </c>
      <c r="S83" s="65">
        <f>'[2]transportas ir kt.'!S53</f>
        <v>0</v>
      </c>
      <c r="T83" s="65">
        <f>'[2]transportas ir kt.'!T53</f>
        <v>0</v>
      </c>
      <c r="U83" s="65">
        <f>'[2]transportas ir kt.'!U53</f>
        <v>0</v>
      </c>
      <c r="V83" s="66">
        <f t="shared" si="57"/>
        <v>0</v>
      </c>
      <c r="W83" s="66">
        <v>0</v>
      </c>
      <c r="X83" s="64">
        <f t="shared" si="34"/>
        <v>0</v>
      </c>
      <c r="Y83" s="65"/>
      <c r="Z83" s="65">
        <v>1</v>
      </c>
      <c r="AA83" s="65"/>
      <c r="AB83" s="65"/>
      <c r="AC83" s="66">
        <f t="shared" si="56"/>
        <v>1</v>
      </c>
      <c r="AD83" s="67">
        <v>1</v>
      </c>
      <c r="AE83" s="64">
        <f t="shared" si="35"/>
        <v>0</v>
      </c>
      <c r="AF83" s="65"/>
      <c r="AG83" s="65">
        <v>1</v>
      </c>
      <c r="AH83" s="65"/>
      <c r="AI83" s="65"/>
      <c r="AJ83" s="66">
        <f t="shared" si="58"/>
        <v>1</v>
      </c>
      <c r="AK83" s="67">
        <v>1</v>
      </c>
      <c r="AL83" s="74">
        <f t="shared" si="30"/>
        <v>13.2</v>
      </c>
    </row>
    <row r="84" spans="1:38" x14ac:dyDescent="0.3">
      <c r="A84" s="83" t="s">
        <v>153</v>
      </c>
      <c r="B84" s="84" t="s">
        <v>154</v>
      </c>
      <c r="C84" s="81"/>
      <c r="D84" s="65">
        <f>[2]vandens!D34+'[2]transportas ir kt.'!D54</f>
        <v>3.9</v>
      </c>
      <c r="E84" s="66">
        <f>[2]vandens!E34+'[2]transportas ir kt.'!E54</f>
        <v>0</v>
      </c>
      <c r="F84" s="66">
        <f>[2]vandens!F34+'[2]transportas ir kt.'!F54</f>
        <v>2.5</v>
      </c>
      <c r="G84" s="66">
        <f>[2]vandens!G34+'[2]transportas ir kt.'!G54</f>
        <v>0</v>
      </c>
      <c r="H84" s="66">
        <f t="shared" si="53"/>
        <v>6.4</v>
      </c>
      <c r="I84" s="67">
        <v>6.4</v>
      </c>
      <c r="J84" s="64">
        <f t="shared" si="54"/>
        <v>0</v>
      </c>
      <c r="K84" s="65">
        <f>[2]vandens!K34+'[2]transportas ir kt.'!K54</f>
        <v>2.5</v>
      </c>
      <c r="L84" s="66">
        <f>[2]vandens!L34+'[2]transportas ir kt.'!L54</f>
        <v>0</v>
      </c>
      <c r="M84" s="66">
        <f>[2]vandens!M34+'[2]transportas ir kt.'!M54</f>
        <v>2.5</v>
      </c>
      <c r="N84" s="66">
        <f>[2]vandens!N34+'[2]transportas ir kt.'!N54</f>
        <v>0</v>
      </c>
      <c r="O84" s="66">
        <f t="shared" si="55"/>
        <v>5</v>
      </c>
      <c r="P84" s="67">
        <v>5</v>
      </c>
      <c r="Q84" s="64">
        <f t="shared" si="33"/>
        <v>0</v>
      </c>
      <c r="R84" s="78">
        <f>[2]vandens!R34+'[2]transportas ir kt.'!R54</f>
        <v>0</v>
      </c>
      <c r="S84" s="66">
        <v>2.5</v>
      </c>
      <c r="T84" s="66">
        <f>[2]vandens!T34+'[2]transportas ir kt.'!T54</f>
        <v>0</v>
      </c>
      <c r="U84" s="66">
        <v>2.5</v>
      </c>
      <c r="V84" s="66">
        <f t="shared" si="57"/>
        <v>5</v>
      </c>
      <c r="W84" s="66">
        <v>5</v>
      </c>
      <c r="X84" s="64">
        <f t="shared" si="34"/>
        <v>0</v>
      </c>
      <c r="Y84" s="65"/>
      <c r="Z84" s="66">
        <v>1</v>
      </c>
      <c r="AA84" s="66"/>
      <c r="AB84" s="66"/>
      <c r="AC84" s="66">
        <f t="shared" si="56"/>
        <v>1</v>
      </c>
      <c r="AD84" s="67">
        <v>1</v>
      </c>
      <c r="AE84" s="64">
        <f t="shared" si="35"/>
        <v>0</v>
      </c>
      <c r="AF84" s="65"/>
      <c r="AG84" s="66">
        <v>1</v>
      </c>
      <c r="AH84" s="66"/>
      <c r="AI84" s="66"/>
      <c r="AJ84" s="66">
        <f t="shared" si="58"/>
        <v>1</v>
      </c>
      <c r="AK84" s="67">
        <v>1</v>
      </c>
      <c r="AL84" s="74">
        <f t="shared" si="30"/>
        <v>18.399999999999999</v>
      </c>
    </row>
    <row r="85" spans="1:38" x14ac:dyDescent="0.3">
      <c r="A85" s="83" t="s">
        <v>155</v>
      </c>
      <c r="B85" s="84" t="s">
        <v>156</v>
      </c>
      <c r="C85" s="81"/>
      <c r="D85" s="65">
        <f>'[2]transportas ir kt.'!D55</f>
        <v>0</v>
      </c>
      <c r="E85" s="66">
        <f>'[2]transportas ir kt.'!E55</f>
        <v>1.6</v>
      </c>
      <c r="F85" s="66">
        <f>'[2]transportas ir kt.'!F55</f>
        <v>0</v>
      </c>
      <c r="G85" s="66">
        <f>'[2]transportas ir kt.'!G55</f>
        <v>1.6</v>
      </c>
      <c r="H85" s="66">
        <f t="shared" si="53"/>
        <v>3.2</v>
      </c>
      <c r="I85" s="67">
        <v>3.2</v>
      </c>
      <c r="J85" s="64">
        <f t="shared" si="54"/>
        <v>0</v>
      </c>
      <c r="K85" s="65">
        <f>'[2]transportas ir kt.'!K55</f>
        <v>0</v>
      </c>
      <c r="L85" s="66">
        <f>'[2]transportas ir kt.'!L55</f>
        <v>2</v>
      </c>
      <c r="M85" s="66">
        <f>'[2]transportas ir kt.'!M55</f>
        <v>0</v>
      </c>
      <c r="N85" s="66">
        <f>'[2]transportas ir kt.'!N55</f>
        <v>2</v>
      </c>
      <c r="O85" s="66">
        <f t="shared" si="55"/>
        <v>4</v>
      </c>
      <c r="P85" s="67">
        <v>4</v>
      </c>
      <c r="Q85" s="64">
        <f t="shared" si="33"/>
        <v>0</v>
      </c>
      <c r="R85" s="78">
        <f>'[2]transportas ir kt.'!R55</f>
        <v>3</v>
      </c>
      <c r="S85" s="66">
        <f>'[2]transportas ir kt.'!S55</f>
        <v>0</v>
      </c>
      <c r="T85" s="66">
        <f>'[2]transportas ir kt.'!T55</f>
        <v>3</v>
      </c>
      <c r="U85" s="66">
        <f>'[2]transportas ir kt.'!U55</f>
        <v>0</v>
      </c>
      <c r="V85" s="66">
        <f t="shared" si="57"/>
        <v>6</v>
      </c>
      <c r="W85" s="66">
        <v>6</v>
      </c>
      <c r="X85" s="64">
        <f t="shared" si="34"/>
        <v>0</v>
      </c>
      <c r="Y85" s="65"/>
      <c r="Z85" s="66">
        <v>2</v>
      </c>
      <c r="AA85" s="66"/>
      <c r="AB85" s="66"/>
      <c r="AC85" s="66">
        <f t="shared" si="56"/>
        <v>2</v>
      </c>
      <c r="AD85" s="67">
        <v>2</v>
      </c>
      <c r="AE85" s="64">
        <f t="shared" si="35"/>
        <v>0</v>
      </c>
      <c r="AF85" s="65"/>
      <c r="AG85" s="66">
        <v>2</v>
      </c>
      <c r="AH85" s="66"/>
      <c r="AI85" s="66"/>
      <c r="AJ85" s="66">
        <f t="shared" si="58"/>
        <v>2</v>
      </c>
      <c r="AK85" s="67">
        <v>2</v>
      </c>
      <c r="AL85" s="74">
        <f t="shared" si="30"/>
        <v>17.2</v>
      </c>
    </row>
    <row r="86" spans="1:38" s="115" customFormat="1" x14ac:dyDescent="0.3">
      <c r="A86" s="83" t="s">
        <v>157</v>
      </c>
      <c r="B86" s="84" t="s">
        <v>171</v>
      </c>
      <c r="C86" s="64"/>
      <c r="D86" s="65">
        <v>9.1</v>
      </c>
      <c r="E86" s="66">
        <v>9.1</v>
      </c>
      <c r="F86" s="66">
        <v>9.1</v>
      </c>
      <c r="G86" s="66">
        <v>9.1</v>
      </c>
      <c r="H86" s="66">
        <f t="shared" si="53"/>
        <v>36.4</v>
      </c>
      <c r="I86" s="67">
        <v>36.4</v>
      </c>
      <c r="J86" s="64">
        <f t="shared" si="54"/>
        <v>0</v>
      </c>
      <c r="K86" s="65">
        <v>5.27</v>
      </c>
      <c r="L86" s="66">
        <v>5.27</v>
      </c>
      <c r="M86" s="66">
        <v>5.27</v>
      </c>
      <c r="N86" s="66">
        <v>5.27</v>
      </c>
      <c r="O86" s="66">
        <f t="shared" si="55"/>
        <v>21.08</v>
      </c>
      <c r="P86" s="67">
        <v>21.08</v>
      </c>
      <c r="Q86" s="64">
        <f t="shared" si="33"/>
        <v>0</v>
      </c>
      <c r="R86" s="78">
        <v>10.15</v>
      </c>
      <c r="S86" s="66">
        <v>10.15</v>
      </c>
      <c r="T86" s="66">
        <v>10.14</v>
      </c>
      <c r="U86" s="66">
        <v>10.14</v>
      </c>
      <c r="V86" s="66">
        <f t="shared" si="57"/>
        <v>40.58</v>
      </c>
      <c r="W86" s="66">
        <v>40.58</v>
      </c>
      <c r="X86" s="64">
        <f t="shared" si="34"/>
        <v>0</v>
      </c>
      <c r="Y86" s="65">
        <v>3.32</v>
      </c>
      <c r="Z86" s="66">
        <v>3.32</v>
      </c>
      <c r="AA86" s="66">
        <v>3.32</v>
      </c>
      <c r="AB86" s="66">
        <v>3.32</v>
      </c>
      <c r="AC86" s="66">
        <f t="shared" si="56"/>
        <v>13.28</v>
      </c>
      <c r="AD86" s="67">
        <v>13.28</v>
      </c>
      <c r="AE86" s="64">
        <f t="shared" si="35"/>
        <v>0</v>
      </c>
      <c r="AF86" s="65">
        <v>12.4</v>
      </c>
      <c r="AG86" s="66">
        <v>12.4</v>
      </c>
      <c r="AH86" s="66">
        <v>12.3</v>
      </c>
      <c r="AI86" s="66">
        <v>12.3</v>
      </c>
      <c r="AJ86" s="66">
        <f t="shared" si="58"/>
        <v>49.400000000000006</v>
      </c>
      <c r="AK86" s="67">
        <v>49.4</v>
      </c>
      <c r="AL86" s="64">
        <f t="shared" si="30"/>
        <v>160.74</v>
      </c>
    </row>
    <row r="87" spans="1:38" x14ac:dyDescent="0.3">
      <c r="A87" s="83" t="s">
        <v>158</v>
      </c>
      <c r="B87" s="84" t="s">
        <v>159</v>
      </c>
      <c r="C87" s="64"/>
      <c r="D87" s="65">
        <f>[2]energetika!D58</f>
        <v>0</v>
      </c>
      <c r="E87" s="66">
        <f>[2]energetika!E58</f>
        <v>0</v>
      </c>
      <c r="F87" s="66">
        <f>[2]energetika!F58</f>
        <v>1</v>
      </c>
      <c r="G87" s="66">
        <f>[2]energetika!G58</f>
        <v>0</v>
      </c>
      <c r="H87" s="66">
        <f t="shared" si="53"/>
        <v>1</v>
      </c>
      <c r="I87" s="67">
        <v>1</v>
      </c>
      <c r="J87" s="64">
        <f t="shared" si="54"/>
        <v>0</v>
      </c>
      <c r="K87" s="65">
        <f>[2]energetika!K58</f>
        <v>0</v>
      </c>
      <c r="L87" s="66">
        <f>[2]energetika!L58</f>
        <v>0</v>
      </c>
      <c r="M87" s="66">
        <f>[2]energetika!M58</f>
        <v>1</v>
      </c>
      <c r="N87" s="66">
        <f>[2]energetika!N58</f>
        <v>0</v>
      </c>
      <c r="O87" s="66">
        <f t="shared" si="55"/>
        <v>1</v>
      </c>
      <c r="P87" s="67">
        <v>1</v>
      </c>
      <c r="Q87" s="64">
        <f t="shared" si="33"/>
        <v>0</v>
      </c>
      <c r="R87" s="78">
        <f>[2]energetika!R58</f>
        <v>0</v>
      </c>
      <c r="S87" s="66">
        <f>[2]energetika!S58</f>
        <v>0</v>
      </c>
      <c r="T87" s="66">
        <f>[2]energetika!T58</f>
        <v>1</v>
      </c>
      <c r="U87" s="66">
        <f>[2]energetika!U58</f>
        <v>0</v>
      </c>
      <c r="V87" s="66">
        <f t="shared" si="57"/>
        <v>1</v>
      </c>
      <c r="W87" s="66">
        <v>1</v>
      </c>
      <c r="X87" s="64">
        <f t="shared" si="34"/>
        <v>0</v>
      </c>
      <c r="Y87" s="65"/>
      <c r="Z87" s="66">
        <v>1</v>
      </c>
      <c r="AA87" s="66"/>
      <c r="AB87" s="66">
        <v>1</v>
      </c>
      <c r="AC87" s="66">
        <f t="shared" si="56"/>
        <v>2</v>
      </c>
      <c r="AD87" s="67">
        <v>2</v>
      </c>
      <c r="AE87" s="64">
        <f t="shared" si="35"/>
        <v>0</v>
      </c>
      <c r="AF87" s="65"/>
      <c r="AG87" s="66">
        <v>1</v>
      </c>
      <c r="AH87" s="66"/>
      <c r="AI87" s="66">
        <v>1</v>
      </c>
      <c r="AJ87" s="66">
        <f t="shared" si="58"/>
        <v>2</v>
      </c>
      <c r="AK87" s="67">
        <v>2</v>
      </c>
      <c r="AL87" s="74">
        <f t="shared" si="30"/>
        <v>7</v>
      </c>
    </row>
    <row r="88" spans="1:38" x14ac:dyDescent="0.3">
      <c r="A88" s="83" t="s">
        <v>160</v>
      </c>
      <c r="B88" s="84" t="s">
        <v>161</v>
      </c>
      <c r="C88" s="64"/>
      <c r="D88" s="65">
        <f>'[2]transportas ir kt.'!D58</f>
        <v>0</v>
      </c>
      <c r="E88" s="66">
        <f>'[2]transportas ir kt.'!E58</f>
        <v>10</v>
      </c>
      <c r="F88" s="66">
        <f>'[2]transportas ir kt.'!F58</f>
        <v>0</v>
      </c>
      <c r="G88" s="66">
        <f>'[2]transportas ir kt.'!G58</f>
        <v>0</v>
      </c>
      <c r="H88" s="66">
        <f t="shared" si="53"/>
        <v>10</v>
      </c>
      <c r="I88" s="67">
        <v>10</v>
      </c>
      <c r="J88" s="64">
        <f t="shared" si="54"/>
        <v>0</v>
      </c>
      <c r="K88" s="65">
        <f>'[2]transportas ir kt.'!K58</f>
        <v>0</v>
      </c>
      <c r="L88" s="66">
        <f>'[2]transportas ir kt.'!L58</f>
        <v>0</v>
      </c>
      <c r="M88" s="66">
        <f>'[2]transportas ir kt.'!M58</f>
        <v>0</v>
      </c>
      <c r="N88" s="66">
        <f>'[2]transportas ir kt.'!N58</f>
        <v>0</v>
      </c>
      <c r="O88" s="66">
        <f t="shared" si="55"/>
        <v>0</v>
      </c>
      <c r="P88" s="67">
        <f>'[2]transportas ir kt.'!P58</f>
        <v>0</v>
      </c>
      <c r="Q88" s="64">
        <f t="shared" si="33"/>
        <v>0</v>
      </c>
      <c r="R88" s="78">
        <f>'[2]transportas ir kt.'!R58</f>
        <v>0</v>
      </c>
      <c r="S88" s="66">
        <f>'[2]transportas ir kt.'!S58</f>
        <v>0</v>
      </c>
      <c r="T88" s="66">
        <f>'[2]transportas ir kt.'!T58</f>
        <v>0</v>
      </c>
      <c r="U88" s="66">
        <f>'[2]transportas ir kt.'!U58</f>
        <v>0</v>
      </c>
      <c r="V88" s="66">
        <f t="shared" si="57"/>
        <v>0</v>
      </c>
      <c r="W88" s="66">
        <v>0</v>
      </c>
      <c r="X88" s="64">
        <f t="shared" si="34"/>
        <v>0</v>
      </c>
      <c r="Y88" s="65"/>
      <c r="Z88" s="66"/>
      <c r="AA88" s="66"/>
      <c r="AB88" s="66"/>
      <c r="AC88" s="66">
        <f t="shared" si="56"/>
        <v>0</v>
      </c>
      <c r="AD88" s="67"/>
      <c r="AE88" s="64">
        <f t="shared" si="35"/>
        <v>0</v>
      </c>
      <c r="AF88" s="65"/>
      <c r="AG88" s="66"/>
      <c r="AH88" s="66"/>
      <c r="AI88" s="66"/>
      <c r="AJ88" s="66">
        <f t="shared" si="58"/>
        <v>0</v>
      </c>
      <c r="AK88" s="67"/>
      <c r="AL88" s="74">
        <f t="shared" si="30"/>
        <v>10</v>
      </c>
    </row>
    <row r="89" spans="1:38" x14ac:dyDescent="0.3">
      <c r="A89" s="87" t="s">
        <v>162</v>
      </c>
      <c r="B89" s="88" t="s">
        <v>163</v>
      </c>
      <c r="C89" s="64"/>
      <c r="D89" s="65">
        <f>'[2]transportas ir kt.'!D59</f>
        <v>0</v>
      </c>
      <c r="E89" s="66">
        <f>'[2]transportas ir kt.'!E59</f>
        <v>0</v>
      </c>
      <c r="F89" s="66">
        <f>'[2]transportas ir kt.'!F59</f>
        <v>0</v>
      </c>
      <c r="G89" s="66">
        <f>'[2]transportas ir kt.'!G59</f>
        <v>0</v>
      </c>
      <c r="H89" s="66">
        <f t="shared" si="53"/>
        <v>0</v>
      </c>
      <c r="I89" s="67">
        <f>'[2]transportas ir kt.'!I59</f>
        <v>0</v>
      </c>
      <c r="J89" s="64">
        <f t="shared" si="54"/>
        <v>0</v>
      </c>
      <c r="K89" s="65">
        <f>'[2]transportas ir kt.'!K59</f>
        <v>0</v>
      </c>
      <c r="L89" s="66">
        <f>'[2]transportas ir kt.'!L59</f>
        <v>0</v>
      </c>
      <c r="M89" s="66">
        <f>'[2]transportas ir kt.'!M59</f>
        <v>4</v>
      </c>
      <c r="N89" s="66">
        <f>'[2]transportas ir kt.'!N59</f>
        <v>0</v>
      </c>
      <c r="O89" s="66">
        <f t="shared" si="55"/>
        <v>4</v>
      </c>
      <c r="P89" s="67">
        <v>4</v>
      </c>
      <c r="Q89" s="64">
        <f t="shared" si="33"/>
        <v>0</v>
      </c>
      <c r="R89" s="78">
        <f>'[2]transportas ir kt.'!R59</f>
        <v>0</v>
      </c>
      <c r="S89" s="66">
        <f>'[2]transportas ir kt.'!S59</f>
        <v>0</v>
      </c>
      <c r="T89" s="66">
        <f>'[2]transportas ir kt.'!T59</f>
        <v>0</v>
      </c>
      <c r="U89" s="66">
        <f>'[2]transportas ir kt.'!U59</f>
        <v>0</v>
      </c>
      <c r="V89" s="66">
        <f t="shared" si="57"/>
        <v>0</v>
      </c>
      <c r="W89" s="66">
        <v>0</v>
      </c>
      <c r="X89" s="64">
        <f t="shared" si="34"/>
        <v>0</v>
      </c>
      <c r="Y89" s="65"/>
      <c r="Z89" s="66"/>
      <c r="AA89" s="66"/>
      <c r="AB89" s="66"/>
      <c r="AC89" s="66">
        <f t="shared" si="56"/>
        <v>0</v>
      </c>
      <c r="AD89" s="67"/>
      <c r="AE89" s="64">
        <f t="shared" si="35"/>
        <v>0</v>
      </c>
      <c r="AF89" s="65"/>
      <c r="AG89" s="66"/>
      <c r="AH89" s="66"/>
      <c r="AI89" s="66"/>
      <c r="AJ89" s="66">
        <f t="shared" si="58"/>
        <v>0</v>
      </c>
      <c r="AK89" s="67"/>
      <c r="AL89" s="74">
        <f t="shared" si="30"/>
        <v>4</v>
      </c>
    </row>
    <row r="90" spans="1:38" x14ac:dyDescent="0.3">
      <c r="A90" s="83" t="s">
        <v>164</v>
      </c>
      <c r="B90" s="89" t="s">
        <v>165</v>
      </c>
      <c r="C90" s="90"/>
      <c r="D90" s="91">
        <f>'[2]transportas ir kt.'!D60</f>
        <v>0</v>
      </c>
      <c r="E90" s="92">
        <f>'[2]transportas ir kt.'!E60</f>
        <v>0</v>
      </c>
      <c r="F90" s="92"/>
      <c r="G90" s="92"/>
      <c r="H90" s="92"/>
      <c r="I90" s="93"/>
      <c r="J90" s="90">
        <f t="shared" si="54"/>
        <v>0</v>
      </c>
      <c r="K90" s="91">
        <f>'[2]transportas ir kt.'!K60</f>
        <v>0</v>
      </c>
      <c r="L90" s="92">
        <f>'[2]transportas ir kt.'!L60</f>
        <v>0</v>
      </c>
      <c r="M90" s="92">
        <f>'[2]transportas ir kt.'!M60</f>
        <v>0</v>
      </c>
      <c r="N90" s="92">
        <f>'[2]transportas ir kt.'!N60</f>
        <v>0</v>
      </c>
      <c r="O90" s="92">
        <f t="shared" si="55"/>
        <v>0</v>
      </c>
      <c r="P90" s="93"/>
      <c r="Q90" s="90">
        <f t="shared" si="33"/>
        <v>0</v>
      </c>
      <c r="R90" s="91">
        <f>'[2]transportas ir kt.'!R60</f>
        <v>0</v>
      </c>
      <c r="S90" s="92">
        <f>'[2]transportas ir kt.'!S60</f>
        <v>0</v>
      </c>
      <c r="T90" s="92">
        <f>'[2]transportas ir kt.'!T60</f>
        <v>0</v>
      </c>
      <c r="U90" s="92">
        <f>'[2]transportas ir kt.'!U60</f>
        <v>0</v>
      </c>
      <c r="V90" s="92">
        <f t="shared" si="57"/>
        <v>0</v>
      </c>
      <c r="W90" s="93">
        <v>0</v>
      </c>
      <c r="X90" s="90">
        <f t="shared" si="34"/>
        <v>0</v>
      </c>
      <c r="Y90" s="91"/>
      <c r="Z90" s="92"/>
      <c r="AA90" s="92"/>
      <c r="AB90" s="92"/>
      <c r="AC90" s="92">
        <f t="shared" si="56"/>
        <v>0</v>
      </c>
      <c r="AD90" s="93"/>
      <c r="AE90" s="90">
        <f t="shared" si="35"/>
        <v>0</v>
      </c>
      <c r="AF90" s="91"/>
      <c r="AG90" s="92"/>
      <c r="AH90" s="92"/>
      <c r="AI90" s="92"/>
      <c r="AJ90" s="92">
        <f t="shared" si="58"/>
        <v>0</v>
      </c>
      <c r="AK90" s="93"/>
      <c r="AL90" s="94">
        <f t="shared" si="30"/>
        <v>0</v>
      </c>
    </row>
    <row r="91" spans="1:38" ht="20.25" customHeight="1" x14ac:dyDescent="0.3">
      <c r="A91" s="83" t="s">
        <v>166</v>
      </c>
      <c r="B91" s="95" t="s">
        <v>167</v>
      </c>
      <c r="C91" s="64"/>
      <c r="D91" s="65">
        <f>'[2]transportas ir kt.'!D61</f>
        <v>0</v>
      </c>
      <c r="E91" s="66">
        <v>10</v>
      </c>
      <c r="F91" s="66">
        <f>'[2]transportas ir kt.'!F61</f>
        <v>0</v>
      </c>
      <c r="G91" s="66">
        <f>'[2]transportas ir kt.'!G61</f>
        <v>0</v>
      </c>
      <c r="H91" s="66">
        <f t="shared" ref="H91:H92" si="59">SUM(D91:G91)</f>
        <v>10</v>
      </c>
      <c r="I91" s="96">
        <v>10</v>
      </c>
      <c r="J91" s="64">
        <f t="shared" si="54"/>
        <v>0</v>
      </c>
      <c r="K91" s="65">
        <f>'[2]transportas ir kt.'!K61</f>
        <v>0</v>
      </c>
      <c r="L91" s="66">
        <f>'[2]transportas ir kt.'!L61</f>
        <v>0</v>
      </c>
      <c r="M91" s="66">
        <f>'[2]transportas ir kt.'!M61</f>
        <v>0</v>
      </c>
      <c r="N91" s="66">
        <f>'[2]transportas ir kt.'!N61</f>
        <v>0</v>
      </c>
      <c r="O91" s="66">
        <f t="shared" si="55"/>
        <v>0</v>
      </c>
      <c r="P91" s="96"/>
      <c r="Q91" s="64">
        <f t="shared" si="33"/>
        <v>0</v>
      </c>
      <c r="R91" s="65">
        <f>'[2]transportas ir kt.'!R61</f>
        <v>0</v>
      </c>
      <c r="S91" s="66">
        <f>'[2]transportas ir kt.'!S61</f>
        <v>0</v>
      </c>
      <c r="T91" s="66">
        <f>'[2]transportas ir kt.'!T61</f>
        <v>0</v>
      </c>
      <c r="U91" s="66">
        <f>'[2]transportas ir kt.'!U61</f>
        <v>0</v>
      </c>
      <c r="V91" s="66">
        <f t="shared" si="57"/>
        <v>0</v>
      </c>
      <c r="W91" s="96">
        <v>0</v>
      </c>
      <c r="X91" s="64">
        <f t="shared" si="34"/>
        <v>0</v>
      </c>
      <c r="Y91" s="65"/>
      <c r="Z91" s="66"/>
      <c r="AA91" s="66"/>
      <c r="AB91" s="66"/>
      <c r="AC91" s="66">
        <f t="shared" si="56"/>
        <v>0</v>
      </c>
      <c r="AD91" s="96"/>
      <c r="AE91" s="64">
        <f t="shared" si="35"/>
        <v>0</v>
      </c>
      <c r="AF91" s="65"/>
      <c r="AG91" s="66"/>
      <c r="AH91" s="66"/>
      <c r="AI91" s="66"/>
      <c r="AJ91" s="66">
        <f t="shared" si="58"/>
        <v>0</v>
      </c>
      <c r="AK91" s="96"/>
      <c r="AL91" s="74">
        <f t="shared" si="30"/>
        <v>10</v>
      </c>
    </row>
    <row r="92" spans="1:38" ht="15" thickBot="1" x14ac:dyDescent="0.35">
      <c r="A92" s="97" t="s">
        <v>168</v>
      </c>
      <c r="B92" s="98" t="s">
        <v>169</v>
      </c>
      <c r="C92" s="99"/>
      <c r="D92" s="100">
        <f>'[2]transportas ir kt.'!D62</f>
        <v>0</v>
      </c>
      <c r="E92" s="101">
        <f>'[2]transportas ir kt.'!E62</f>
        <v>0</v>
      </c>
      <c r="F92" s="101">
        <f>'[2]transportas ir kt.'!F62</f>
        <v>0</v>
      </c>
      <c r="G92" s="101">
        <f>'[2]transportas ir kt.'!G62</f>
        <v>0</v>
      </c>
      <c r="H92" s="101">
        <f t="shared" si="59"/>
        <v>0</v>
      </c>
      <c r="I92" s="102">
        <f>'[2]transportas ir kt.'!I62</f>
        <v>0</v>
      </c>
      <c r="J92" s="99">
        <f t="shared" si="54"/>
        <v>0</v>
      </c>
      <c r="K92" s="100">
        <f>'[2]transportas ir kt.'!K62</f>
        <v>0</v>
      </c>
      <c r="L92" s="101">
        <f>'[2]transportas ir kt.'!L62</f>
        <v>0</v>
      </c>
      <c r="M92" s="101">
        <f>'[2]transportas ir kt.'!M62</f>
        <v>0</v>
      </c>
      <c r="N92" s="101">
        <f>'[2]transportas ir kt.'!N62</f>
        <v>0</v>
      </c>
      <c r="O92" s="101">
        <f t="shared" si="55"/>
        <v>0</v>
      </c>
      <c r="P92" s="102"/>
      <c r="Q92" s="99">
        <f t="shared" si="33"/>
        <v>0</v>
      </c>
      <c r="R92" s="100">
        <f>'[2]transportas ir kt.'!R62</f>
        <v>0</v>
      </c>
      <c r="S92" s="101">
        <f>'[2]transportas ir kt.'!S62</f>
        <v>0</v>
      </c>
      <c r="T92" s="101">
        <f>'[2]transportas ir kt.'!T62</f>
        <v>0</v>
      </c>
      <c r="U92" s="101">
        <f>'[2]transportas ir kt.'!U62</f>
        <v>0</v>
      </c>
      <c r="V92" s="101">
        <f t="shared" si="57"/>
        <v>0</v>
      </c>
      <c r="W92" s="102">
        <v>0</v>
      </c>
      <c r="X92" s="99">
        <f t="shared" si="34"/>
        <v>0</v>
      </c>
      <c r="Y92" s="100"/>
      <c r="Z92" s="101"/>
      <c r="AA92" s="101">
        <v>90</v>
      </c>
      <c r="AB92" s="101" t="e">
        <f>'[2]transportas ir kt.'!AB62</f>
        <v>#REF!</v>
      </c>
      <c r="AC92" s="101" t="e">
        <f t="shared" si="56"/>
        <v>#REF!</v>
      </c>
      <c r="AD92" s="102">
        <v>90</v>
      </c>
      <c r="AE92" s="99" t="e">
        <f t="shared" si="35"/>
        <v>#REF!</v>
      </c>
      <c r="AF92" s="100"/>
      <c r="AG92" s="101"/>
      <c r="AH92" s="101">
        <v>60</v>
      </c>
      <c r="AI92" s="101"/>
      <c r="AJ92" s="101">
        <f t="shared" si="58"/>
        <v>60</v>
      </c>
      <c r="AK92" s="102">
        <v>60</v>
      </c>
      <c r="AL92" s="103" t="e">
        <f t="shared" si="30"/>
        <v>#REF!</v>
      </c>
    </row>
  </sheetData>
  <mergeCells count="13">
    <mergeCell ref="X6:X7"/>
    <mergeCell ref="Y6:AD6"/>
    <mergeCell ref="AE6:AE7"/>
    <mergeCell ref="AF6:AK6"/>
    <mergeCell ref="AL6:AL7"/>
    <mergeCell ref="A3:U3"/>
    <mergeCell ref="A6:A7"/>
    <mergeCell ref="C6:C7"/>
    <mergeCell ref="D6:I6"/>
    <mergeCell ref="J6:J7"/>
    <mergeCell ref="K6:P6"/>
    <mergeCell ref="Q6:Q7"/>
    <mergeCell ref="R6:W6"/>
  </mergeCells>
  <conditionalFormatting sqref="B14:B15">
    <cfRule type="cellIs" dxfId="48" priority="1" operator="equal">
      <formula>0</formula>
    </cfRule>
  </conditionalFormatting>
  <pageMargins left="0.70866141732283472" right="0.70866141732283472" top="0.74803149606299213" bottom="0.74803149606299213" header="0.31496062992125984" footer="0.31496062992125984"/>
  <pageSetup paperSize="8" scale="47" fitToHeight="0" orientation="landscape" r:id="rId1"/>
  <headerFooter>
    <oddFooter>&amp;C&amp;P</oddFooter>
  </headerFooter>
  <rowBreaks count="2" manualBreakCount="2">
    <brk id="40" max="16383" man="1"/>
    <brk id="69" max="16383" man="1"/>
  </rowBreaks>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6625BF-7A2A-42A4-AE59-8C14215F41E1}">
  <sheetPr>
    <pageSetUpPr fitToPage="1"/>
  </sheetPr>
  <dimension ref="A1:AP102"/>
  <sheetViews>
    <sheetView showGridLines="0" showZeros="0" zoomScaleNormal="100" workbookViewId="0">
      <pane xSplit="2" ySplit="7" topLeftCell="C77" activePane="bottomRight" state="frozen"/>
      <selection pane="topRight" activeCell="C1" sqref="C1"/>
      <selection pane="bottomLeft" activeCell="A7" sqref="A7"/>
      <selection pane="bottomRight" activeCell="D105" sqref="D105"/>
    </sheetView>
  </sheetViews>
  <sheetFormatPr defaultRowHeight="14.4" x14ac:dyDescent="0.3"/>
  <cols>
    <col min="2" max="2" width="51.6640625" customWidth="1"/>
    <col min="3" max="3" width="11.5546875" customWidth="1"/>
    <col min="4" max="6" width="9.5546875" bestFit="1" customWidth="1"/>
    <col min="7" max="7" width="9.33203125" bestFit="1" customWidth="1"/>
    <col min="8" max="9" width="9.5546875" bestFit="1" customWidth="1"/>
    <col min="10" max="10" width="10.109375" customWidth="1"/>
    <col min="11" max="14" width="9.33203125" customWidth="1"/>
    <col min="15" max="16" width="9.5546875" customWidth="1"/>
    <col min="17" max="17" width="10.109375" customWidth="1"/>
    <col min="18" max="29" width="9.33203125" customWidth="1"/>
    <col min="30" max="30" width="11.5546875" customWidth="1"/>
    <col min="31" max="36" width="9.33203125" customWidth="1"/>
    <col min="37" max="37" width="10" customWidth="1"/>
    <col min="38" max="38" width="11.33203125" customWidth="1"/>
  </cols>
  <sheetData>
    <row r="1" spans="1:42" x14ac:dyDescent="0.3">
      <c r="Q1" t="s">
        <v>311</v>
      </c>
    </row>
    <row r="2" spans="1:42" ht="15.6" x14ac:dyDescent="0.3">
      <c r="Q2" s="1" t="s">
        <v>170</v>
      </c>
    </row>
    <row r="3" spans="1:42" x14ac:dyDescent="0.3">
      <c r="A3" s="315" t="s">
        <v>0</v>
      </c>
      <c r="B3" s="315"/>
      <c r="C3" s="315"/>
      <c r="D3" s="315"/>
      <c r="E3" s="315"/>
      <c r="F3" s="315"/>
      <c r="G3" s="315"/>
      <c r="H3" s="315"/>
      <c r="I3" s="315"/>
      <c r="J3" s="315"/>
      <c r="K3" s="315"/>
      <c r="L3" s="315"/>
      <c r="M3" s="315"/>
      <c r="N3" s="315"/>
      <c r="O3" s="315"/>
      <c r="P3" s="315"/>
      <c r="Q3" s="315"/>
      <c r="R3" s="315"/>
      <c r="S3" s="315"/>
      <c r="T3" s="315"/>
      <c r="U3" s="315"/>
      <c r="V3" s="3"/>
      <c r="W3" s="3"/>
      <c r="X3" s="3"/>
      <c r="Y3" s="3"/>
      <c r="Z3" s="3"/>
      <c r="AA3" s="3"/>
      <c r="AB3" s="3"/>
      <c r="AC3" s="3"/>
      <c r="AD3" s="3"/>
      <c r="AE3" s="3"/>
      <c r="AF3" s="3"/>
      <c r="AG3" s="3"/>
      <c r="AH3" s="3"/>
      <c r="AI3" s="3"/>
      <c r="AJ3" s="3"/>
      <c r="AK3" s="3"/>
      <c r="AL3" s="5" t="e">
        <f>AL8-AL46</f>
        <v>#REF!</v>
      </c>
    </row>
    <row r="4" spans="1:42" ht="15" thickBot="1" x14ac:dyDescent="0.35">
      <c r="A4" s="2"/>
      <c r="B4" s="2"/>
      <c r="C4" s="2"/>
      <c r="D4" s="2"/>
      <c r="E4" s="2"/>
      <c r="F4" s="2"/>
      <c r="G4" s="2"/>
      <c r="H4" s="2"/>
      <c r="I4" s="2"/>
      <c r="J4" s="2"/>
      <c r="K4" s="2"/>
      <c r="L4" s="2"/>
      <c r="M4" s="2"/>
      <c r="N4" s="2"/>
      <c r="O4" s="2"/>
      <c r="P4" s="2"/>
      <c r="Q4" s="2"/>
      <c r="R4" s="2"/>
      <c r="S4" s="2"/>
      <c r="T4" s="2"/>
      <c r="U4" s="2"/>
      <c r="V4" s="3"/>
      <c r="W4" s="3"/>
      <c r="X4" s="3"/>
      <c r="Y4" s="3"/>
      <c r="Z4" s="3"/>
      <c r="AA4" s="3"/>
      <c r="AB4" s="3"/>
      <c r="AC4" s="3"/>
      <c r="AD4" s="3"/>
      <c r="AE4" s="3"/>
      <c r="AF4" s="3"/>
      <c r="AG4" s="3"/>
      <c r="AH4" s="3"/>
      <c r="AI4" s="3"/>
      <c r="AJ4" s="3"/>
      <c r="AK4" s="3"/>
      <c r="AL4" s="3"/>
    </row>
    <row r="5" spans="1:42" ht="30.75" hidden="1" customHeight="1" thickBot="1" x14ac:dyDescent="0.35">
      <c r="A5" s="3"/>
      <c r="B5" s="3"/>
      <c r="C5" s="3"/>
      <c r="D5" s="4">
        <f>D8-D46</f>
        <v>56.673745000000054</v>
      </c>
      <c r="E5" s="4">
        <f>E8-E46</f>
        <v>-68.244721666666919</v>
      </c>
      <c r="F5" s="4">
        <f>F8-F46</f>
        <v>-25.853350238095118</v>
      </c>
      <c r="G5" s="4">
        <f>G8-G46</f>
        <v>29.416999761904719</v>
      </c>
      <c r="H5" s="4">
        <f>H8-H46</f>
        <v>-8.0073271428573207</v>
      </c>
      <c r="I5" s="4"/>
      <c r="J5" s="4">
        <f t="shared" ref="J5:O5" si="0">J8-J46</f>
        <v>-8</v>
      </c>
      <c r="K5" s="4">
        <f t="shared" si="0"/>
        <v>39.155512261904732</v>
      </c>
      <c r="L5" s="4">
        <f t="shared" si="0"/>
        <v>178.77884559523801</v>
      </c>
      <c r="M5" s="4">
        <f t="shared" si="0"/>
        <v>-110.99115440476197</v>
      </c>
      <c r="N5" s="4">
        <f t="shared" si="0"/>
        <v>178.74949559523793</v>
      </c>
      <c r="O5" s="4">
        <f t="shared" si="0"/>
        <v>285.69269904761859</v>
      </c>
      <c r="P5" s="4"/>
      <c r="Q5" s="4">
        <f t="shared" ref="Q5:V5" si="1">Q8-Q46</f>
        <v>0</v>
      </c>
      <c r="R5" s="4">
        <f t="shared" si="1"/>
        <v>24.03899738095231</v>
      </c>
      <c r="S5" s="4">
        <f t="shared" si="1"/>
        <v>-152.25433595238093</v>
      </c>
      <c r="T5" s="4">
        <f t="shared" si="1"/>
        <v>23.195664047618948</v>
      </c>
      <c r="U5" s="4">
        <f t="shared" si="1"/>
        <v>23.278164047618958</v>
      </c>
      <c r="V5" s="4">
        <f t="shared" si="1"/>
        <v>-81.74151047619057</v>
      </c>
      <c r="W5" s="4"/>
      <c r="X5" s="4">
        <f t="shared" ref="X5:AC5" si="2">X8-X46</f>
        <v>0</v>
      </c>
      <c r="Y5" s="4" t="e">
        <f t="shared" si="2"/>
        <v>#REF!</v>
      </c>
      <c r="Z5" s="4" t="e">
        <f t="shared" si="2"/>
        <v>#REF!</v>
      </c>
      <c r="AA5" s="4" t="e">
        <f t="shared" si="2"/>
        <v>#REF!</v>
      </c>
      <c r="AB5" s="4" t="e">
        <f t="shared" si="2"/>
        <v>#REF!</v>
      </c>
      <c r="AC5" s="4" t="e">
        <f t="shared" si="2"/>
        <v>#REF!</v>
      </c>
      <c r="AD5" s="4"/>
      <c r="AE5" s="4" t="e">
        <f t="shared" ref="AE5:AJ5" si="3">AE8-AE46</f>
        <v>#REF!</v>
      </c>
      <c r="AF5" s="4" t="e">
        <f t="shared" si="3"/>
        <v>#REF!</v>
      </c>
      <c r="AG5" s="4" t="e">
        <f t="shared" si="3"/>
        <v>#REF!</v>
      </c>
      <c r="AH5" s="4" t="e">
        <f t="shared" si="3"/>
        <v>#REF!</v>
      </c>
      <c r="AI5" s="4" t="e">
        <f t="shared" si="3"/>
        <v>#REF!</v>
      </c>
      <c r="AJ5" s="4" t="e">
        <f t="shared" si="3"/>
        <v>#REF!</v>
      </c>
      <c r="AK5" s="4"/>
      <c r="AL5" s="5" t="e">
        <f>AL8-AL46</f>
        <v>#REF!</v>
      </c>
    </row>
    <row r="6" spans="1:42" ht="29.25" customHeight="1" thickBot="1" x14ac:dyDescent="0.35">
      <c r="A6" s="306" t="s">
        <v>1</v>
      </c>
      <c r="B6" s="6" t="s">
        <v>2</v>
      </c>
      <c r="C6" s="308" t="s">
        <v>3</v>
      </c>
      <c r="D6" s="310" t="s">
        <v>4</v>
      </c>
      <c r="E6" s="311"/>
      <c r="F6" s="311"/>
      <c r="G6" s="311"/>
      <c r="H6" s="311"/>
      <c r="I6" s="311"/>
      <c r="J6" s="308" t="s">
        <v>5</v>
      </c>
      <c r="K6" s="312" t="s">
        <v>6</v>
      </c>
      <c r="L6" s="313"/>
      <c r="M6" s="313"/>
      <c r="N6" s="313"/>
      <c r="O6" s="313"/>
      <c r="P6" s="314"/>
      <c r="Q6" s="308" t="s">
        <v>7</v>
      </c>
      <c r="R6" s="312" t="s">
        <v>8</v>
      </c>
      <c r="S6" s="313"/>
      <c r="T6" s="313"/>
      <c r="U6" s="313"/>
      <c r="V6" s="313"/>
      <c r="W6" s="314"/>
      <c r="X6" s="308" t="s">
        <v>9</v>
      </c>
      <c r="Y6" s="313" t="s">
        <v>10</v>
      </c>
      <c r="Z6" s="313"/>
      <c r="AA6" s="313"/>
      <c r="AB6" s="313"/>
      <c r="AC6" s="313"/>
      <c r="AD6" s="314"/>
      <c r="AE6" s="308" t="s">
        <v>11</v>
      </c>
      <c r="AF6" s="312" t="s">
        <v>12</v>
      </c>
      <c r="AG6" s="313"/>
      <c r="AH6" s="313"/>
      <c r="AI6" s="313"/>
      <c r="AJ6" s="313"/>
      <c r="AK6" s="314"/>
      <c r="AL6" s="302" t="s">
        <v>13</v>
      </c>
    </row>
    <row r="7" spans="1:42" ht="41.4" thickBot="1" x14ac:dyDescent="0.35">
      <c r="A7" s="307"/>
      <c r="B7" s="7" t="s">
        <v>14</v>
      </c>
      <c r="C7" s="309"/>
      <c r="D7" s="8" t="s">
        <v>15</v>
      </c>
      <c r="E7" s="9" t="s">
        <v>16</v>
      </c>
      <c r="F7" s="9" t="s">
        <v>17</v>
      </c>
      <c r="G7" s="9" t="s">
        <v>18</v>
      </c>
      <c r="H7" s="9" t="s">
        <v>19</v>
      </c>
      <c r="I7" s="10" t="s">
        <v>20</v>
      </c>
      <c r="J7" s="309"/>
      <c r="K7" s="11" t="s">
        <v>15</v>
      </c>
      <c r="L7" s="12" t="s">
        <v>16</v>
      </c>
      <c r="M7" s="12" t="s">
        <v>17</v>
      </c>
      <c r="N7" s="12" t="s">
        <v>18</v>
      </c>
      <c r="O7" s="12" t="s">
        <v>19</v>
      </c>
      <c r="P7" s="13" t="s">
        <v>20</v>
      </c>
      <c r="Q7" s="309"/>
      <c r="R7" s="14" t="s">
        <v>15</v>
      </c>
      <c r="S7" s="9" t="s">
        <v>16</v>
      </c>
      <c r="T7" s="9" t="s">
        <v>17</v>
      </c>
      <c r="U7" s="9" t="s">
        <v>18</v>
      </c>
      <c r="V7" s="9" t="s">
        <v>19</v>
      </c>
      <c r="W7" s="15" t="s">
        <v>20</v>
      </c>
      <c r="X7" s="309"/>
      <c r="Y7" s="11" t="s">
        <v>15</v>
      </c>
      <c r="Z7" s="12" t="s">
        <v>16</v>
      </c>
      <c r="AA7" s="12" t="s">
        <v>17</v>
      </c>
      <c r="AB7" s="12" t="s">
        <v>18</v>
      </c>
      <c r="AC7" s="12" t="s">
        <v>19</v>
      </c>
      <c r="AD7" s="13" t="s">
        <v>20</v>
      </c>
      <c r="AE7" s="309"/>
      <c r="AF7" s="8" t="s">
        <v>15</v>
      </c>
      <c r="AG7" s="9" t="s">
        <v>16</v>
      </c>
      <c r="AH7" s="9" t="s">
        <v>17</v>
      </c>
      <c r="AI7" s="9" t="s">
        <v>18</v>
      </c>
      <c r="AJ7" s="9" t="s">
        <v>19</v>
      </c>
      <c r="AK7" s="10" t="s">
        <v>20</v>
      </c>
      <c r="AL7" s="303"/>
      <c r="AN7" s="16"/>
    </row>
    <row r="8" spans="1:42" ht="15.75" customHeight="1" x14ac:dyDescent="0.3">
      <c r="A8" s="17" t="s">
        <v>21</v>
      </c>
      <c r="B8" s="18" t="s">
        <v>22</v>
      </c>
      <c r="C8" s="19">
        <f t="shared" ref="C8:I8" si="4">C9+C10+C22+C37+C44</f>
        <v>1585.19</v>
      </c>
      <c r="D8" s="20">
        <f t="shared" si="4"/>
        <v>1633.5324500000002</v>
      </c>
      <c r="E8" s="21">
        <f t="shared" si="4"/>
        <v>1193.5339833333333</v>
      </c>
      <c r="F8" s="21">
        <f t="shared" si="4"/>
        <v>1185.4053547619048</v>
      </c>
      <c r="G8" s="21">
        <f t="shared" si="4"/>
        <v>515.79570476190474</v>
      </c>
      <c r="H8" s="22">
        <f t="shared" si="4"/>
        <v>4528.2674928571432</v>
      </c>
      <c r="I8" s="23">
        <f t="shared" si="4"/>
        <v>0</v>
      </c>
      <c r="J8" s="19"/>
      <c r="K8" s="20">
        <f t="shared" ref="K8:W8" si="5">K9+K10+K22+K37+K44</f>
        <v>783.95690476190475</v>
      </c>
      <c r="L8" s="21">
        <f t="shared" si="5"/>
        <v>379.57023809523804</v>
      </c>
      <c r="M8" s="21">
        <f t="shared" si="5"/>
        <v>372.98023809523806</v>
      </c>
      <c r="N8" s="21">
        <f t="shared" si="5"/>
        <v>1086.490888095238</v>
      </c>
      <c r="O8" s="21">
        <f t="shared" si="5"/>
        <v>2622.998269047619</v>
      </c>
      <c r="P8" s="23">
        <f t="shared" si="5"/>
        <v>0</v>
      </c>
      <c r="Q8" s="19">
        <f t="shared" si="5"/>
        <v>0</v>
      </c>
      <c r="R8" s="19">
        <f t="shared" si="5"/>
        <v>219.73810238095231</v>
      </c>
      <c r="S8" s="19">
        <f t="shared" si="5"/>
        <v>459.34476904761897</v>
      </c>
      <c r="T8" s="19">
        <f t="shared" si="5"/>
        <v>807.53476904761897</v>
      </c>
      <c r="U8" s="19">
        <f t="shared" si="5"/>
        <v>223.72726904761896</v>
      </c>
      <c r="V8" s="19">
        <f t="shared" si="5"/>
        <v>1710.3449095238093</v>
      </c>
      <c r="W8" s="19">
        <f t="shared" si="5"/>
        <v>0</v>
      </c>
      <c r="X8" s="19"/>
      <c r="Y8" s="20">
        <f t="shared" ref="Y8:AD8" si="6">Y9+Y10+Y22+Y37+Y44</f>
        <v>216.90726904761897</v>
      </c>
      <c r="Z8" s="21">
        <f t="shared" si="6"/>
        <v>216.90726904761897</v>
      </c>
      <c r="AA8" s="21">
        <f t="shared" si="6"/>
        <v>216.90726904761897</v>
      </c>
      <c r="AB8" s="21">
        <f t="shared" si="6"/>
        <v>219.71976904761897</v>
      </c>
      <c r="AC8" s="21">
        <f t="shared" si="6"/>
        <v>870.44157619047587</v>
      </c>
      <c r="AD8" s="23">
        <f t="shared" si="6"/>
        <v>0</v>
      </c>
      <c r="AE8" s="19"/>
      <c r="AF8" s="19">
        <f t="shared" ref="AF8:AL8" si="7">AF9+AF10+AF22+AF37+AF44</f>
        <v>229.54948333333326</v>
      </c>
      <c r="AG8" s="19">
        <f t="shared" si="7"/>
        <v>229.54948333333326</v>
      </c>
      <c r="AH8" s="19">
        <f t="shared" si="7"/>
        <v>229.44948333333326</v>
      </c>
      <c r="AI8" s="19">
        <f t="shared" si="7"/>
        <v>231.58448333333328</v>
      </c>
      <c r="AJ8" s="19">
        <f t="shared" si="7"/>
        <v>920.13293333333309</v>
      </c>
      <c r="AK8" s="19">
        <f t="shared" si="7"/>
        <v>0</v>
      </c>
      <c r="AL8" s="19">
        <f t="shared" si="7"/>
        <v>10652.18518095238</v>
      </c>
      <c r="AN8" s="16"/>
      <c r="AP8" s="16"/>
    </row>
    <row r="9" spans="1:42" ht="15.75" customHeight="1" x14ac:dyDescent="0.3">
      <c r="A9" s="24" t="s">
        <v>23</v>
      </c>
      <c r="B9" s="25" t="s">
        <v>24</v>
      </c>
      <c r="C9" s="26"/>
      <c r="D9" s="27">
        <f>'[2]Nusidėvėjimo skaičiavimas'!E44+D95</f>
        <v>102.36345</v>
      </c>
      <c r="E9" s="27">
        <f>'[2]Nusidėvėjimo skaičiavimas'!F44+E95</f>
        <v>104.84398333333334</v>
      </c>
      <c r="F9" s="27">
        <f>'[2]Nusidėvėjimo skaičiavimas'!G44+F95</f>
        <v>115.26535476190476</v>
      </c>
      <c r="G9" s="27">
        <f>'[2]Nusidėvėjimo skaičiavimas'!H44+G95</f>
        <v>214.55570476190471</v>
      </c>
      <c r="H9" s="22">
        <f>SUM(D9:G9)</f>
        <v>537.02849285714285</v>
      </c>
      <c r="I9" s="28"/>
      <c r="J9" s="26"/>
      <c r="K9" s="27">
        <f>'[2]Nusidėvėjimo skaičiavimas'!J44+K95</f>
        <v>208.31690476190471</v>
      </c>
      <c r="L9" s="27">
        <f>'[2]Nusidėvėjimo skaičiavimas'!K44+L95</f>
        <v>210.57023809523804</v>
      </c>
      <c r="M9" s="27">
        <f>'[2]Nusidėvėjimo skaičiavimas'!L44+M95</f>
        <v>210.57023809523804</v>
      </c>
      <c r="N9" s="27">
        <f>'[2]Nusidėvėjimo skaičiavimas'!M44+N95</f>
        <v>212.06088809523803</v>
      </c>
      <c r="O9" s="22">
        <f>SUM(K9:N9)</f>
        <v>841.5182690476189</v>
      </c>
      <c r="P9" s="28"/>
      <c r="Q9" s="26"/>
      <c r="R9" s="29">
        <f>'[2]Nusidėvėjimo skaičiavimas'!O44+R95</f>
        <v>219.73810238095231</v>
      </c>
      <c r="S9" s="29">
        <f>'[2]Nusidėvėjimo skaičiavimas'!P44+S95</f>
        <v>221.64476904761898</v>
      </c>
      <c r="T9" s="29">
        <f>'[2]Nusidėvėjimo skaičiavimas'!Q44+T95</f>
        <v>221.63476904761899</v>
      </c>
      <c r="U9" s="29">
        <f>'[2]Nusidėvėjimo skaičiavimas'!R44+U95</f>
        <v>223.72726904761896</v>
      </c>
      <c r="V9" s="22">
        <f>SUM(R9:U9)</f>
        <v>886.74490952380927</v>
      </c>
      <c r="W9" s="33"/>
      <c r="X9" s="26"/>
      <c r="Y9" s="27">
        <f>'[2]Nusidėvėjimo skaičiavimas'!T44+Y95</f>
        <v>216.90726904761897</v>
      </c>
      <c r="Z9" s="27">
        <f>'[2]Nusidėvėjimo skaičiavimas'!U44+Z95</f>
        <v>216.90726904761897</v>
      </c>
      <c r="AA9" s="27">
        <f>'[2]Nusidėvėjimo skaičiavimas'!V44+AA95</f>
        <v>216.90726904761897</v>
      </c>
      <c r="AB9" s="22">
        <f>'[2]Nusidėvėjimo skaičiavimas'!W44+AB95</f>
        <v>219.71976904761897</v>
      </c>
      <c r="AC9" s="22">
        <f>SUM(Y9:AB9)</f>
        <v>870.44157619047587</v>
      </c>
      <c r="AD9" s="28"/>
      <c r="AE9" s="26"/>
      <c r="AF9" s="27">
        <f>'[2]Nusidėvėjimo skaičiavimas'!Y44+AF95</f>
        <v>229.54948333333326</v>
      </c>
      <c r="AG9" s="27">
        <f>'[2]Nusidėvėjimo skaičiavimas'!Z44+AG95</f>
        <v>229.54948333333326</v>
      </c>
      <c r="AH9" s="27">
        <f>'[2]Nusidėvėjimo skaičiavimas'!AA44+AH95</f>
        <v>229.44948333333326</v>
      </c>
      <c r="AI9" s="27">
        <f>'[2]Nusidėvėjimo skaičiavimas'!AB44+AI95</f>
        <v>231.58448333333328</v>
      </c>
      <c r="AJ9" s="22">
        <f>SUM(AF9:AI9)</f>
        <v>920.13293333333309</v>
      </c>
      <c r="AK9" s="28"/>
      <c r="AL9" s="26">
        <f>H9+O9+V9+AC9+AJ9</f>
        <v>4055.8661809523801</v>
      </c>
      <c r="AN9" s="16"/>
      <c r="AP9" s="16"/>
    </row>
    <row r="10" spans="1:42" ht="15.75" customHeight="1" x14ac:dyDescent="0.3">
      <c r="A10" s="24" t="s">
        <v>25</v>
      </c>
      <c r="B10" s="25" t="s">
        <v>26</v>
      </c>
      <c r="C10" s="26">
        <f>SUM(C11:C21)</f>
        <v>461.92</v>
      </c>
      <c r="D10" s="27">
        <f t="shared" ref="D10:AL10" si="8">SUM(D11:D21)</f>
        <v>616.26900000000001</v>
      </c>
      <c r="E10" s="22">
        <f t="shared" si="8"/>
        <v>406.87</v>
      </c>
      <c r="F10" s="22">
        <f t="shared" si="8"/>
        <v>390.49</v>
      </c>
      <c r="G10" s="22">
        <f t="shared" si="8"/>
        <v>0</v>
      </c>
      <c r="H10" s="22">
        <f t="shared" si="8"/>
        <v>1413.6289999999999</v>
      </c>
      <c r="I10" s="22">
        <f t="shared" si="8"/>
        <v>0</v>
      </c>
      <c r="J10" s="26">
        <f t="shared" si="8"/>
        <v>0</v>
      </c>
      <c r="K10" s="27">
        <f t="shared" si="8"/>
        <v>17.64</v>
      </c>
      <c r="L10" s="22">
        <f t="shared" si="8"/>
        <v>169</v>
      </c>
      <c r="M10" s="22">
        <f t="shared" si="8"/>
        <v>14.28</v>
      </c>
      <c r="N10" s="22">
        <f t="shared" si="8"/>
        <v>287.8</v>
      </c>
      <c r="O10" s="22">
        <f t="shared" si="8"/>
        <v>488.71999999999997</v>
      </c>
      <c r="P10" s="28">
        <f t="shared" si="8"/>
        <v>0</v>
      </c>
      <c r="Q10" s="26">
        <f t="shared" si="8"/>
        <v>0</v>
      </c>
      <c r="R10" s="34">
        <f t="shared" si="8"/>
        <v>0</v>
      </c>
      <c r="S10" s="22">
        <f t="shared" si="8"/>
        <v>113</v>
      </c>
      <c r="T10" s="22">
        <f t="shared" si="8"/>
        <v>292.95</v>
      </c>
      <c r="U10" s="22">
        <f t="shared" si="8"/>
        <v>0</v>
      </c>
      <c r="V10" s="22">
        <f t="shared" si="8"/>
        <v>405.95</v>
      </c>
      <c r="W10" s="33">
        <f t="shared" si="8"/>
        <v>0</v>
      </c>
      <c r="X10" s="26">
        <f t="shared" si="8"/>
        <v>0</v>
      </c>
      <c r="Y10" s="27">
        <f>SUM(Y11:Y21)</f>
        <v>0</v>
      </c>
      <c r="Z10" s="22">
        <f t="shared" si="8"/>
        <v>0</v>
      </c>
      <c r="AA10" s="22">
        <f t="shared" si="8"/>
        <v>0</v>
      </c>
      <c r="AB10" s="22">
        <f t="shared" si="8"/>
        <v>0</v>
      </c>
      <c r="AC10" s="22">
        <f t="shared" si="8"/>
        <v>0</v>
      </c>
      <c r="AD10" s="28">
        <f t="shared" si="8"/>
        <v>0</v>
      </c>
      <c r="AE10" s="26">
        <f t="shared" si="8"/>
        <v>0</v>
      </c>
      <c r="AF10" s="27">
        <f t="shared" si="8"/>
        <v>0</v>
      </c>
      <c r="AG10" s="22">
        <f t="shared" si="8"/>
        <v>0</v>
      </c>
      <c r="AH10" s="22">
        <f t="shared" si="8"/>
        <v>0</v>
      </c>
      <c r="AI10" s="22">
        <f t="shared" si="8"/>
        <v>0</v>
      </c>
      <c r="AJ10" s="22">
        <f t="shared" si="8"/>
        <v>0</v>
      </c>
      <c r="AK10" s="28">
        <f t="shared" si="8"/>
        <v>0</v>
      </c>
      <c r="AL10" s="26">
        <f t="shared" si="8"/>
        <v>2308.2989999999995</v>
      </c>
      <c r="AN10" s="16"/>
    </row>
    <row r="11" spans="1:42" ht="33.75" customHeight="1" x14ac:dyDescent="0.3">
      <c r="A11" s="35" t="s">
        <v>27</v>
      </c>
      <c r="B11" s="36" t="s">
        <v>28</v>
      </c>
      <c r="C11" s="37">
        <v>402.46000000000004</v>
      </c>
      <c r="D11" s="38">
        <v>97.82</v>
      </c>
      <c r="E11" s="22"/>
      <c r="F11" s="22"/>
      <c r="G11" s="22"/>
      <c r="H11" s="39">
        <f>SUM(D11:G11)</f>
        <v>97.82</v>
      </c>
      <c r="I11" s="40"/>
      <c r="J11" s="37"/>
      <c r="K11" s="27"/>
      <c r="L11" s="22"/>
      <c r="M11" s="22"/>
      <c r="N11" s="22"/>
      <c r="O11" s="39">
        <f>SUM(K11:N11)</f>
        <v>0</v>
      </c>
      <c r="P11" s="28"/>
      <c r="Q11" s="37"/>
      <c r="R11" s="34"/>
      <c r="S11" s="22"/>
      <c r="T11" s="22"/>
      <c r="U11" s="22"/>
      <c r="V11" s="39">
        <f>SUM(R11:U11)</f>
        <v>0</v>
      </c>
      <c r="W11" s="33"/>
      <c r="X11" s="37"/>
      <c r="Y11" s="27"/>
      <c r="Z11" s="22"/>
      <c r="AA11" s="22"/>
      <c r="AB11" s="22"/>
      <c r="AC11" s="39">
        <f>SUM(Y11:AB11)</f>
        <v>0</v>
      </c>
      <c r="AD11" s="28"/>
      <c r="AE11" s="37"/>
      <c r="AF11" s="27"/>
      <c r="AG11" s="22"/>
      <c r="AH11" s="22"/>
      <c r="AI11" s="22"/>
      <c r="AJ11" s="39">
        <f>SUM(AF11:AI11)</f>
        <v>0</v>
      </c>
      <c r="AK11" s="28"/>
      <c r="AL11" s="37">
        <f t="shared" ref="AL11:AL45" si="9">H11+O11+V11+AC11+AJ11</f>
        <v>97.82</v>
      </c>
    </row>
    <row r="12" spans="1:42" ht="33.75" customHeight="1" x14ac:dyDescent="0.3">
      <c r="A12" s="35" t="s">
        <v>29</v>
      </c>
      <c r="B12" s="36" t="s">
        <v>30</v>
      </c>
      <c r="C12" s="37"/>
      <c r="D12" s="38">
        <v>414.9</v>
      </c>
      <c r="E12" s="39">
        <v>369.07</v>
      </c>
      <c r="F12" s="39">
        <v>369.07</v>
      </c>
      <c r="G12" s="22"/>
      <c r="H12" s="39">
        <f t="shared" ref="H12:H36" si="10">SUM(D12:G12)</f>
        <v>1153.04</v>
      </c>
      <c r="I12" s="40"/>
      <c r="J12" s="37"/>
      <c r="K12" s="27"/>
      <c r="L12" s="22"/>
      <c r="M12" s="22"/>
      <c r="N12" s="22"/>
      <c r="O12" s="39">
        <f t="shared" ref="O12:O36" si="11">SUM(K12:N12)</f>
        <v>0</v>
      </c>
      <c r="P12" s="28"/>
      <c r="Q12" s="37"/>
      <c r="R12" s="34"/>
      <c r="S12" s="22"/>
      <c r="T12" s="22"/>
      <c r="U12" s="22"/>
      <c r="V12" s="39">
        <f t="shared" ref="V12:V21" si="12">SUM(R12:U12)</f>
        <v>0</v>
      </c>
      <c r="W12" s="33"/>
      <c r="X12" s="37"/>
      <c r="Y12" s="27"/>
      <c r="Z12" s="22"/>
      <c r="AA12" s="22"/>
      <c r="AB12" s="22"/>
      <c r="AC12" s="39">
        <f t="shared" ref="AC12:AC24" si="13">SUM(Y12:AB12)</f>
        <v>0</v>
      </c>
      <c r="AD12" s="28"/>
      <c r="AE12" s="37"/>
      <c r="AF12" s="27"/>
      <c r="AG12" s="22"/>
      <c r="AH12" s="22"/>
      <c r="AI12" s="22"/>
      <c r="AJ12" s="39">
        <f t="shared" ref="AJ12:AJ21" si="14">SUM(AF12:AI12)</f>
        <v>0</v>
      </c>
      <c r="AK12" s="28"/>
      <c r="AL12" s="37">
        <f t="shared" si="9"/>
        <v>1153.04</v>
      </c>
    </row>
    <row r="13" spans="1:42" s="115" customFormat="1" ht="43.2" customHeight="1" x14ac:dyDescent="0.3">
      <c r="A13" s="104" t="s">
        <v>31</v>
      </c>
      <c r="B13" s="173" t="s">
        <v>295</v>
      </c>
      <c r="C13" s="106"/>
      <c r="D13" s="38">
        <v>0</v>
      </c>
      <c r="E13" s="39">
        <v>0</v>
      </c>
      <c r="F13" s="39">
        <v>0</v>
      </c>
      <c r="G13" s="22"/>
      <c r="H13" s="39">
        <f t="shared" ref="H13" si="15">SUM(D13:G13)</f>
        <v>0</v>
      </c>
      <c r="I13" s="40"/>
      <c r="J13" s="37"/>
      <c r="K13" s="107"/>
      <c r="L13" s="108">
        <v>169</v>
      </c>
      <c r="M13" s="108"/>
      <c r="N13" s="108"/>
      <c r="O13" s="108">
        <f t="shared" si="11"/>
        <v>169</v>
      </c>
      <c r="P13" s="112"/>
      <c r="Q13" s="111"/>
      <c r="R13" s="113"/>
      <c r="S13" s="108">
        <v>113</v>
      </c>
      <c r="T13" s="109"/>
      <c r="U13" s="109"/>
      <c r="V13" s="108">
        <f t="shared" si="12"/>
        <v>113</v>
      </c>
      <c r="W13" s="114"/>
      <c r="X13" s="111"/>
      <c r="Y13" s="107"/>
      <c r="Z13" s="109"/>
      <c r="AA13" s="109"/>
      <c r="AB13" s="109"/>
      <c r="AC13" s="108">
        <f t="shared" si="13"/>
        <v>0</v>
      </c>
      <c r="AD13" s="112"/>
      <c r="AE13" s="111"/>
      <c r="AF13" s="107"/>
      <c r="AG13" s="109"/>
      <c r="AH13" s="109"/>
      <c r="AI13" s="109"/>
      <c r="AJ13" s="108">
        <f t="shared" si="14"/>
        <v>0</v>
      </c>
      <c r="AK13" s="112"/>
      <c r="AL13" s="111">
        <f t="shared" si="9"/>
        <v>282</v>
      </c>
    </row>
    <row r="14" spans="1:42" ht="34.200000000000003" customHeight="1" x14ac:dyDescent="0.3">
      <c r="A14" s="35" t="s">
        <v>33</v>
      </c>
      <c r="B14" s="41" t="s">
        <v>34</v>
      </c>
      <c r="C14" s="26"/>
      <c r="D14" s="42">
        <v>77.088999999999999</v>
      </c>
      <c r="E14" s="42"/>
      <c r="F14" s="27"/>
      <c r="G14" s="27"/>
      <c r="H14" s="39">
        <f t="shared" si="10"/>
        <v>77.088999999999999</v>
      </c>
      <c r="I14" s="40"/>
      <c r="J14" s="37"/>
      <c r="K14" s="27"/>
      <c r="L14" s="22"/>
      <c r="M14" s="22"/>
      <c r="N14" s="22"/>
      <c r="O14" s="39">
        <f t="shared" si="11"/>
        <v>0</v>
      </c>
      <c r="P14" s="28"/>
      <c r="Q14" s="37"/>
      <c r="R14" s="34"/>
      <c r="S14" s="22"/>
      <c r="T14" s="22"/>
      <c r="U14" s="22"/>
      <c r="V14" s="39">
        <f t="shared" si="12"/>
        <v>0</v>
      </c>
      <c r="W14" s="33"/>
      <c r="X14" s="37"/>
      <c r="Y14" s="27"/>
      <c r="Z14" s="22"/>
      <c r="AA14" s="22"/>
      <c r="AB14" s="22"/>
      <c r="AC14" s="39">
        <f t="shared" si="13"/>
        <v>0</v>
      </c>
      <c r="AD14" s="28"/>
      <c r="AE14" s="37"/>
      <c r="AF14" s="27"/>
      <c r="AG14" s="22"/>
      <c r="AH14" s="22"/>
      <c r="AI14" s="22"/>
      <c r="AJ14" s="39">
        <f t="shared" si="14"/>
        <v>0</v>
      </c>
      <c r="AK14" s="28"/>
      <c r="AL14" s="37">
        <f t="shared" si="9"/>
        <v>77.088999999999999</v>
      </c>
    </row>
    <row r="15" spans="1:42" ht="45.75" customHeight="1" x14ac:dyDescent="0.3">
      <c r="A15" s="35" t="s">
        <v>35</v>
      </c>
      <c r="B15" s="43" t="s">
        <v>36</v>
      </c>
      <c r="C15" s="26"/>
      <c r="D15" s="42">
        <v>26.46</v>
      </c>
      <c r="E15" s="42"/>
      <c r="F15" s="27"/>
      <c r="G15" s="27"/>
      <c r="H15" s="39">
        <f t="shared" si="10"/>
        <v>26.46</v>
      </c>
      <c r="I15" s="40"/>
      <c r="J15" s="37"/>
      <c r="K15" s="42">
        <v>17.64</v>
      </c>
      <c r="L15" s="22"/>
      <c r="M15" s="22"/>
      <c r="N15" s="22"/>
      <c r="O15" s="39">
        <f t="shared" si="11"/>
        <v>17.64</v>
      </c>
      <c r="P15" s="28"/>
      <c r="Q15" s="37"/>
      <c r="R15" s="34"/>
      <c r="S15" s="22"/>
      <c r="T15" s="22"/>
      <c r="U15" s="22"/>
      <c r="V15" s="39">
        <f t="shared" si="12"/>
        <v>0</v>
      </c>
      <c r="W15" s="33"/>
      <c r="X15" s="37"/>
      <c r="Y15" s="27"/>
      <c r="Z15" s="22"/>
      <c r="AA15" s="22"/>
      <c r="AB15" s="22"/>
      <c r="AC15" s="39">
        <f t="shared" si="13"/>
        <v>0</v>
      </c>
      <c r="AD15" s="28"/>
      <c r="AE15" s="37"/>
      <c r="AF15" s="27"/>
      <c r="AG15" s="22"/>
      <c r="AH15" s="22"/>
      <c r="AI15" s="22"/>
      <c r="AJ15" s="39">
        <f t="shared" si="14"/>
        <v>0</v>
      </c>
      <c r="AK15" s="28"/>
      <c r="AL15" s="37">
        <f t="shared" si="9"/>
        <v>44.1</v>
      </c>
    </row>
    <row r="16" spans="1:42" ht="48.75" customHeight="1" x14ac:dyDescent="0.3">
      <c r="A16" s="35" t="s">
        <v>37</v>
      </c>
      <c r="B16" s="36" t="s">
        <v>38</v>
      </c>
      <c r="C16" s="26"/>
      <c r="D16" s="27"/>
      <c r="E16" s="42"/>
      <c r="F16" s="42">
        <v>21.42</v>
      </c>
      <c r="G16" s="42"/>
      <c r="H16" s="39">
        <f t="shared" si="10"/>
        <v>21.42</v>
      </c>
      <c r="I16" s="40"/>
      <c r="J16" s="37"/>
      <c r="K16" s="42"/>
      <c r="L16" s="39"/>
      <c r="M16" s="39">
        <v>14.28</v>
      </c>
      <c r="N16" s="22"/>
      <c r="O16" s="39">
        <f t="shared" si="11"/>
        <v>14.28</v>
      </c>
      <c r="P16" s="28"/>
      <c r="Q16" s="37"/>
      <c r="R16" s="34"/>
      <c r="S16" s="22"/>
      <c r="T16" s="22"/>
      <c r="U16" s="22"/>
      <c r="V16" s="39">
        <f t="shared" si="12"/>
        <v>0</v>
      </c>
      <c r="W16" s="33"/>
      <c r="X16" s="37"/>
      <c r="Y16" s="27"/>
      <c r="Z16" s="22"/>
      <c r="AA16" s="22"/>
      <c r="AB16" s="22"/>
      <c r="AC16" s="39">
        <f t="shared" si="13"/>
        <v>0</v>
      </c>
      <c r="AD16" s="28"/>
      <c r="AE16" s="37"/>
      <c r="AF16" s="27"/>
      <c r="AG16" s="22"/>
      <c r="AH16" s="22"/>
      <c r="AI16" s="22"/>
      <c r="AJ16" s="39">
        <f t="shared" si="14"/>
        <v>0</v>
      </c>
      <c r="AK16" s="28"/>
      <c r="AL16" s="37">
        <f t="shared" si="9"/>
        <v>35.700000000000003</v>
      </c>
    </row>
    <row r="17" spans="1:38" ht="25.5" customHeight="1" x14ac:dyDescent="0.3">
      <c r="A17" s="35" t="s">
        <v>39</v>
      </c>
      <c r="B17" s="44" t="s">
        <v>40</v>
      </c>
      <c r="C17" s="37">
        <v>59.46</v>
      </c>
      <c r="D17" s="27"/>
      <c r="E17" s="42">
        <v>37.799999999999997</v>
      </c>
      <c r="F17" s="42"/>
      <c r="G17" s="42"/>
      <c r="H17" s="39">
        <f t="shared" si="10"/>
        <v>37.799999999999997</v>
      </c>
      <c r="I17" s="40"/>
      <c r="J17" s="37"/>
      <c r="K17" s="42"/>
      <c r="L17" s="39"/>
      <c r="M17" s="39"/>
      <c r="N17" s="22"/>
      <c r="O17" s="39">
        <f t="shared" si="11"/>
        <v>0</v>
      </c>
      <c r="P17" s="28"/>
      <c r="Q17" s="37"/>
      <c r="R17" s="34"/>
      <c r="S17" s="22"/>
      <c r="T17" s="22"/>
      <c r="U17" s="22"/>
      <c r="V17" s="39">
        <f t="shared" si="12"/>
        <v>0</v>
      </c>
      <c r="W17" s="33"/>
      <c r="X17" s="37"/>
      <c r="Y17" s="27"/>
      <c r="Z17" s="22"/>
      <c r="AA17" s="22"/>
      <c r="AB17" s="22"/>
      <c r="AC17" s="39">
        <f t="shared" si="13"/>
        <v>0</v>
      </c>
      <c r="AD17" s="28"/>
      <c r="AE17" s="37"/>
      <c r="AF17" s="27"/>
      <c r="AG17" s="22"/>
      <c r="AH17" s="22"/>
      <c r="AI17" s="22"/>
      <c r="AJ17" s="39">
        <f t="shared" si="14"/>
        <v>0</v>
      </c>
      <c r="AK17" s="28"/>
      <c r="AL17" s="37">
        <f t="shared" si="9"/>
        <v>37.799999999999997</v>
      </c>
    </row>
    <row r="18" spans="1:38" ht="25.5" customHeight="1" x14ac:dyDescent="0.3">
      <c r="A18" s="35" t="s">
        <v>41</v>
      </c>
      <c r="B18" s="45" t="s">
        <v>42</v>
      </c>
      <c r="C18" s="37"/>
      <c r="D18" s="27"/>
      <c r="E18" s="42"/>
      <c r="F18" s="42"/>
      <c r="G18" s="42"/>
      <c r="H18" s="39">
        <f>SUM(D18:G18)</f>
        <v>0</v>
      </c>
      <c r="I18" s="40"/>
      <c r="J18" s="37"/>
      <c r="K18" s="42"/>
      <c r="L18" s="39"/>
      <c r="M18" s="39"/>
      <c r="N18" s="39">
        <v>145</v>
      </c>
      <c r="O18" s="39">
        <f>SUM(K18:N18)</f>
        <v>145</v>
      </c>
      <c r="P18" s="28"/>
      <c r="Q18" s="37"/>
      <c r="R18" s="34"/>
      <c r="S18" s="22"/>
      <c r="T18" s="22"/>
      <c r="U18" s="22"/>
      <c r="V18" s="39">
        <f t="shared" si="12"/>
        <v>0</v>
      </c>
      <c r="W18" s="33"/>
      <c r="X18" s="37"/>
      <c r="Y18" s="27"/>
      <c r="Z18" s="22"/>
      <c r="AA18" s="22"/>
      <c r="AB18" s="22"/>
      <c r="AC18" s="39">
        <f t="shared" si="13"/>
        <v>0</v>
      </c>
      <c r="AD18" s="28"/>
      <c r="AE18" s="37"/>
      <c r="AF18" s="27"/>
      <c r="AG18" s="22"/>
      <c r="AH18" s="22"/>
      <c r="AI18" s="22"/>
      <c r="AJ18" s="39">
        <f t="shared" si="14"/>
        <v>0</v>
      </c>
      <c r="AK18" s="28"/>
      <c r="AL18" s="37">
        <f t="shared" si="9"/>
        <v>145</v>
      </c>
    </row>
    <row r="19" spans="1:38" ht="25.5" customHeight="1" x14ac:dyDescent="0.3">
      <c r="A19" s="35" t="s">
        <v>43</v>
      </c>
      <c r="B19" s="45" t="s">
        <v>44</v>
      </c>
      <c r="C19" s="37"/>
      <c r="D19" s="27"/>
      <c r="E19" s="42"/>
      <c r="F19" s="42"/>
      <c r="G19" s="42"/>
      <c r="H19" s="39">
        <f>SUM(D19:G19)</f>
        <v>0</v>
      </c>
      <c r="I19" s="40"/>
      <c r="J19" s="37"/>
      <c r="K19" s="42"/>
      <c r="L19" s="39"/>
      <c r="M19" s="39"/>
      <c r="N19" s="39">
        <v>142.80000000000001</v>
      </c>
      <c r="O19" s="39">
        <f>SUM(K19:N19)</f>
        <v>142.80000000000001</v>
      </c>
      <c r="P19" s="28"/>
      <c r="Q19" s="37"/>
      <c r="R19" s="34"/>
      <c r="S19" s="22"/>
      <c r="T19" s="22"/>
      <c r="U19" s="22"/>
      <c r="V19" s="39">
        <f t="shared" si="12"/>
        <v>0</v>
      </c>
      <c r="W19" s="33"/>
      <c r="X19" s="37"/>
      <c r="Y19" s="27"/>
      <c r="Z19" s="22"/>
      <c r="AA19" s="22"/>
      <c r="AB19" s="22"/>
      <c r="AC19" s="39">
        <f t="shared" si="13"/>
        <v>0</v>
      </c>
      <c r="AD19" s="28"/>
      <c r="AE19" s="37"/>
      <c r="AF19" s="27"/>
      <c r="AG19" s="22"/>
      <c r="AH19" s="22"/>
      <c r="AI19" s="22"/>
      <c r="AJ19" s="39">
        <f t="shared" si="14"/>
        <v>0</v>
      </c>
      <c r="AK19" s="28"/>
      <c r="AL19" s="37">
        <f t="shared" si="9"/>
        <v>142.80000000000001</v>
      </c>
    </row>
    <row r="20" spans="1:38" ht="25.5" customHeight="1" x14ac:dyDescent="0.3">
      <c r="A20" s="35" t="s">
        <v>45</v>
      </c>
      <c r="B20" s="45" t="s">
        <v>46</v>
      </c>
      <c r="C20" s="37"/>
      <c r="D20" s="27"/>
      <c r="E20" s="42"/>
      <c r="F20" s="42"/>
      <c r="G20" s="42"/>
      <c r="H20" s="39">
        <f t="shared" si="10"/>
        <v>0</v>
      </c>
      <c r="I20" s="40"/>
      <c r="J20" s="37"/>
      <c r="K20" s="42"/>
      <c r="L20" s="39"/>
      <c r="M20" s="39"/>
      <c r="N20" s="22"/>
      <c r="O20" s="39">
        <f t="shared" si="11"/>
        <v>0</v>
      </c>
      <c r="P20" s="28"/>
      <c r="Q20" s="37"/>
      <c r="R20" s="34"/>
      <c r="S20" s="22"/>
      <c r="T20" s="39">
        <v>145</v>
      </c>
      <c r="U20" s="22"/>
      <c r="V20" s="39">
        <f t="shared" si="12"/>
        <v>145</v>
      </c>
      <c r="W20" s="33"/>
      <c r="X20" s="37"/>
      <c r="Y20" s="27"/>
      <c r="Z20" s="22"/>
      <c r="AA20" s="22"/>
      <c r="AB20" s="22"/>
      <c r="AC20" s="39">
        <f t="shared" si="13"/>
        <v>0</v>
      </c>
      <c r="AD20" s="28"/>
      <c r="AE20" s="37"/>
      <c r="AF20" s="27"/>
      <c r="AG20" s="22"/>
      <c r="AH20" s="22"/>
      <c r="AI20" s="22"/>
      <c r="AJ20" s="39">
        <f t="shared" si="14"/>
        <v>0</v>
      </c>
      <c r="AK20" s="28"/>
      <c r="AL20" s="37">
        <f t="shared" si="9"/>
        <v>145</v>
      </c>
    </row>
    <row r="21" spans="1:38" ht="25.5" customHeight="1" x14ac:dyDescent="0.3">
      <c r="A21" s="35" t="s">
        <v>47</v>
      </c>
      <c r="B21" s="45" t="s">
        <v>48</v>
      </c>
      <c r="C21" s="37"/>
      <c r="D21" s="27"/>
      <c r="E21" s="42"/>
      <c r="F21" s="42"/>
      <c r="G21" s="42"/>
      <c r="H21" s="39">
        <f t="shared" si="10"/>
        <v>0</v>
      </c>
      <c r="I21" s="40"/>
      <c r="J21" s="37"/>
      <c r="K21" s="42"/>
      <c r="L21" s="39"/>
      <c r="M21" s="39"/>
      <c r="N21" s="22"/>
      <c r="O21" s="39">
        <f t="shared" si="11"/>
        <v>0</v>
      </c>
      <c r="P21" s="28"/>
      <c r="Q21" s="37"/>
      <c r="R21" s="34"/>
      <c r="S21" s="22"/>
      <c r="T21" s="39">
        <v>147.94999999999999</v>
      </c>
      <c r="U21" s="22"/>
      <c r="V21" s="39">
        <f t="shared" si="12"/>
        <v>147.94999999999999</v>
      </c>
      <c r="W21" s="33"/>
      <c r="X21" s="37"/>
      <c r="Y21" s="27"/>
      <c r="Z21" s="22"/>
      <c r="AA21" s="22"/>
      <c r="AB21" s="22"/>
      <c r="AC21" s="39">
        <f t="shared" si="13"/>
        <v>0</v>
      </c>
      <c r="AD21" s="28"/>
      <c r="AE21" s="37"/>
      <c r="AF21" s="27"/>
      <c r="AG21" s="22"/>
      <c r="AH21" s="22"/>
      <c r="AI21" s="22"/>
      <c r="AJ21" s="39">
        <f t="shared" si="14"/>
        <v>0</v>
      </c>
      <c r="AK21" s="28"/>
      <c r="AL21" s="37">
        <f t="shared" si="9"/>
        <v>147.94999999999999</v>
      </c>
    </row>
    <row r="22" spans="1:38" ht="15.75" customHeight="1" x14ac:dyDescent="0.3">
      <c r="A22" s="24" t="s">
        <v>49</v>
      </c>
      <c r="B22" s="25" t="s">
        <v>50</v>
      </c>
      <c r="C22" s="26"/>
      <c r="D22" s="27">
        <f>SUM(D23:D36)</f>
        <v>0</v>
      </c>
      <c r="E22" s="27">
        <f t="shared" ref="E22:AL22" si="16">SUM(E23:E36)</f>
        <v>164.35</v>
      </c>
      <c r="F22" s="27">
        <f t="shared" si="16"/>
        <v>162.19</v>
      </c>
      <c r="G22" s="27">
        <f t="shared" si="16"/>
        <v>271.24</v>
      </c>
      <c r="H22" s="22">
        <f t="shared" si="16"/>
        <v>597.78000000000009</v>
      </c>
      <c r="I22" s="40">
        <f t="shared" si="16"/>
        <v>0</v>
      </c>
      <c r="J22" s="37">
        <f t="shared" si="16"/>
        <v>0</v>
      </c>
      <c r="K22" s="27">
        <f t="shared" si="16"/>
        <v>558</v>
      </c>
      <c r="L22" s="22">
        <f t="shared" si="16"/>
        <v>0</v>
      </c>
      <c r="M22" s="22">
        <f t="shared" si="16"/>
        <v>148.13</v>
      </c>
      <c r="N22" s="22">
        <f t="shared" si="16"/>
        <v>298.83000000000004</v>
      </c>
      <c r="O22" s="22">
        <f t="shared" si="16"/>
        <v>1004.96</v>
      </c>
      <c r="P22" s="28">
        <f t="shared" si="16"/>
        <v>0</v>
      </c>
      <c r="Q22" s="26">
        <f t="shared" si="16"/>
        <v>0</v>
      </c>
      <c r="R22" s="34">
        <f t="shared" si="16"/>
        <v>0</v>
      </c>
      <c r="S22" s="22">
        <f t="shared" si="16"/>
        <v>124.7</v>
      </c>
      <c r="T22" s="22">
        <f t="shared" si="16"/>
        <v>0</v>
      </c>
      <c r="U22" s="22">
        <f t="shared" si="16"/>
        <v>0</v>
      </c>
      <c r="V22" s="22">
        <f t="shared" si="16"/>
        <v>124.7</v>
      </c>
      <c r="W22" s="33">
        <f t="shared" si="16"/>
        <v>0</v>
      </c>
      <c r="X22" s="26">
        <f t="shared" si="16"/>
        <v>0</v>
      </c>
      <c r="Y22" s="27">
        <f t="shared" si="16"/>
        <v>0</v>
      </c>
      <c r="Z22" s="22">
        <f t="shared" si="16"/>
        <v>0</v>
      </c>
      <c r="AA22" s="22">
        <f t="shared" si="16"/>
        <v>0</v>
      </c>
      <c r="AB22" s="22">
        <f t="shared" si="16"/>
        <v>0</v>
      </c>
      <c r="AC22" s="22">
        <f t="shared" si="16"/>
        <v>0</v>
      </c>
      <c r="AD22" s="28">
        <f t="shared" si="16"/>
        <v>0</v>
      </c>
      <c r="AE22" s="26">
        <f t="shared" si="16"/>
        <v>0</v>
      </c>
      <c r="AF22" s="27">
        <f t="shared" si="16"/>
        <v>0</v>
      </c>
      <c r="AG22" s="22">
        <f t="shared" si="16"/>
        <v>0</v>
      </c>
      <c r="AH22" s="22">
        <f t="shared" si="16"/>
        <v>0</v>
      </c>
      <c r="AI22" s="22">
        <f t="shared" si="16"/>
        <v>0</v>
      </c>
      <c r="AJ22" s="22">
        <f t="shared" si="16"/>
        <v>0</v>
      </c>
      <c r="AK22" s="28">
        <f t="shared" si="16"/>
        <v>0</v>
      </c>
      <c r="AL22" s="26">
        <f t="shared" si="16"/>
        <v>1727.44</v>
      </c>
    </row>
    <row r="23" spans="1:38" ht="15.75" customHeight="1" x14ac:dyDescent="0.3">
      <c r="A23" s="35" t="s">
        <v>51</v>
      </c>
      <c r="B23" s="46" t="s">
        <v>52</v>
      </c>
      <c r="C23" s="26"/>
      <c r="D23" s="27"/>
      <c r="E23" s="39" t="s">
        <v>53</v>
      </c>
      <c r="F23" s="39">
        <v>90</v>
      </c>
      <c r="G23" s="22"/>
      <c r="H23" s="39">
        <f t="shared" si="10"/>
        <v>90</v>
      </c>
      <c r="I23" s="40"/>
      <c r="J23" s="37"/>
      <c r="K23" s="27"/>
      <c r="L23" s="22"/>
      <c r="M23" s="22"/>
      <c r="N23" s="22"/>
      <c r="O23" s="39">
        <f t="shared" si="11"/>
        <v>0</v>
      </c>
      <c r="P23" s="28"/>
      <c r="Q23" s="37"/>
      <c r="R23" s="34"/>
      <c r="S23" s="22"/>
      <c r="T23" s="22"/>
      <c r="U23" s="22"/>
      <c r="V23" s="39">
        <f>SUM(R23:U23)</f>
        <v>0</v>
      </c>
      <c r="W23" s="33"/>
      <c r="X23" s="37"/>
      <c r="Y23" s="27"/>
      <c r="Z23" s="22"/>
      <c r="AA23" s="22"/>
      <c r="AB23" s="22"/>
      <c r="AC23" s="39">
        <f t="shared" si="13"/>
        <v>0</v>
      </c>
      <c r="AD23" s="28"/>
      <c r="AE23" s="37"/>
      <c r="AF23" s="27"/>
      <c r="AG23" s="22"/>
      <c r="AH23" s="22"/>
      <c r="AI23" s="22"/>
      <c r="AJ23" s="39"/>
      <c r="AK23" s="28"/>
      <c r="AL23" s="37">
        <f t="shared" si="9"/>
        <v>90</v>
      </c>
    </row>
    <row r="24" spans="1:38" ht="15.75" customHeight="1" x14ac:dyDescent="0.3">
      <c r="A24" s="35" t="s">
        <v>54</v>
      </c>
      <c r="B24" s="47" t="s">
        <v>55</v>
      </c>
      <c r="C24" s="26"/>
      <c r="D24" s="27"/>
      <c r="E24" s="39">
        <v>95</v>
      </c>
      <c r="F24" s="39"/>
      <c r="G24" s="22"/>
      <c r="H24" s="39">
        <f t="shared" si="10"/>
        <v>95</v>
      </c>
      <c r="I24" s="40"/>
      <c r="J24" s="37"/>
      <c r="K24" s="27"/>
      <c r="L24" s="22"/>
      <c r="M24" s="22"/>
      <c r="N24" s="22"/>
      <c r="O24" s="39">
        <f t="shared" si="11"/>
        <v>0</v>
      </c>
      <c r="P24" s="28"/>
      <c r="Q24" s="37"/>
      <c r="R24" s="34"/>
      <c r="S24" s="22"/>
      <c r="T24" s="22"/>
      <c r="U24" s="22"/>
      <c r="V24" s="39">
        <f t="shared" ref="V24:V43" si="17">SUM(R24:U24)</f>
        <v>0</v>
      </c>
      <c r="W24" s="33"/>
      <c r="X24" s="37"/>
      <c r="Y24" s="27"/>
      <c r="Z24" s="22"/>
      <c r="AA24" s="22"/>
      <c r="AB24" s="22"/>
      <c r="AC24" s="39">
        <f t="shared" si="13"/>
        <v>0</v>
      </c>
      <c r="AD24" s="28"/>
      <c r="AE24" s="37"/>
      <c r="AF24" s="27"/>
      <c r="AG24" s="22"/>
      <c r="AH24" s="22"/>
      <c r="AI24" s="22"/>
      <c r="AJ24" s="39"/>
      <c r="AK24" s="28"/>
      <c r="AL24" s="37">
        <f t="shared" si="9"/>
        <v>95</v>
      </c>
    </row>
    <row r="25" spans="1:38" ht="36.75" customHeight="1" x14ac:dyDescent="0.3">
      <c r="A25" s="35" t="s">
        <v>56</v>
      </c>
      <c r="B25" s="45" t="s">
        <v>57</v>
      </c>
      <c r="C25" s="26"/>
      <c r="D25" s="27"/>
      <c r="E25" s="39">
        <v>32</v>
      </c>
      <c r="F25" s="39"/>
      <c r="G25" s="22"/>
      <c r="H25" s="39">
        <f t="shared" si="10"/>
        <v>32</v>
      </c>
      <c r="I25" s="40"/>
      <c r="J25" s="37"/>
      <c r="K25" s="27"/>
      <c r="L25" s="22"/>
      <c r="M25" s="22"/>
      <c r="N25" s="22"/>
      <c r="O25" s="39"/>
      <c r="P25" s="28"/>
      <c r="Q25" s="37"/>
      <c r="R25" s="34"/>
      <c r="S25" s="22"/>
      <c r="T25" s="22"/>
      <c r="U25" s="22"/>
      <c r="V25" s="39">
        <f t="shared" si="17"/>
        <v>0</v>
      </c>
      <c r="W25" s="33"/>
      <c r="X25" s="37"/>
      <c r="Y25" s="27"/>
      <c r="Z25" s="22"/>
      <c r="AA25" s="22"/>
      <c r="AB25" s="22"/>
      <c r="AC25" s="39"/>
      <c r="AD25" s="28"/>
      <c r="AE25" s="37"/>
      <c r="AF25" s="27"/>
      <c r="AG25" s="22"/>
      <c r="AH25" s="22"/>
      <c r="AI25" s="22"/>
      <c r="AJ25" s="39"/>
      <c r="AK25" s="28"/>
      <c r="AL25" s="37">
        <f t="shared" si="9"/>
        <v>32</v>
      </c>
    </row>
    <row r="26" spans="1:38" ht="32.25" customHeight="1" x14ac:dyDescent="0.3">
      <c r="A26" s="35" t="s">
        <v>58</v>
      </c>
      <c r="B26" s="36" t="s">
        <v>59</v>
      </c>
      <c r="C26" s="26"/>
      <c r="D26" s="27"/>
      <c r="E26" s="39"/>
      <c r="F26" s="39"/>
      <c r="G26" s="39">
        <v>48.13</v>
      </c>
      <c r="H26" s="39">
        <f t="shared" si="10"/>
        <v>48.13</v>
      </c>
      <c r="I26" s="40"/>
      <c r="J26" s="37"/>
      <c r="K26" s="27"/>
      <c r="L26" s="22"/>
      <c r="M26" s="22"/>
      <c r="N26" s="22"/>
      <c r="O26" s="39">
        <f t="shared" si="11"/>
        <v>0</v>
      </c>
      <c r="P26" s="28"/>
      <c r="Q26" s="37"/>
      <c r="R26" s="34"/>
      <c r="S26" s="22"/>
      <c r="T26" s="22"/>
      <c r="U26" s="22"/>
      <c r="V26" s="39">
        <f t="shared" si="17"/>
        <v>0</v>
      </c>
      <c r="W26" s="33"/>
      <c r="X26" s="37"/>
      <c r="Y26" s="27"/>
      <c r="Z26" s="22"/>
      <c r="AA26" s="22"/>
      <c r="AB26" s="22"/>
      <c r="AC26" s="39">
        <f t="shared" ref="AC26:AC32" si="18">SUM(Y26:AB26)</f>
        <v>0</v>
      </c>
      <c r="AD26" s="28"/>
      <c r="AE26" s="37"/>
      <c r="AF26" s="27"/>
      <c r="AG26" s="22"/>
      <c r="AH26" s="22"/>
      <c r="AI26" s="22"/>
      <c r="AJ26" s="39"/>
      <c r="AK26" s="28"/>
      <c r="AL26" s="37">
        <f t="shared" si="9"/>
        <v>48.13</v>
      </c>
    </row>
    <row r="27" spans="1:38" ht="15.75" customHeight="1" x14ac:dyDescent="0.3">
      <c r="A27" s="35" t="s">
        <v>60</v>
      </c>
      <c r="B27" s="48" t="s">
        <v>61</v>
      </c>
      <c r="C27" s="26"/>
      <c r="D27" s="27"/>
      <c r="E27" s="39"/>
      <c r="F27" s="39"/>
      <c r="G27" s="39">
        <v>33.11</v>
      </c>
      <c r="H27" s="39">
        <f t="shared" si="10"/>
        <v>33.11</v>
      </c>
      <c r="I27" s="40"/>
      <c r="J27" s="37"/>
      <c r="K27" s="27"/>
      <c r="L27" s="22"/>
      <c r="M27" s="22"/>
      <c r="N27" s="22"/>
      <c r="O27" s="39">
        <f t="shared" si="11"/>
        <v>0</v>
      </c>
      <c r="P27" s="28"/>
      <c r="Q27" s="37"/>
      <c r="R27" s="34"/>
      <c r="S27" s="22"/>
      <c r="T27" s="22"/>
      <c r="U27" s="22"/>
      <c r="V27" s="39">
        <f t="shared" si="17"/>
        <v>0</v>
      </c>
      <c r="W27" s="33"/>
      <c r="X27" s="37"/>
      <c r="Y27" s="27"/>
      <c r="Z27" s="22"/>
      <c r="AA27" s="22"/>
      <c r="AB27" s="22"/>
      <c r="AC27" s="39">
        <f t="shared" si="18"/>
        <v>0</v>
      </c>
      <c r="AD27" s="28"/>
      <c r="AE27" s="37"/>
      <c r="AF27" s="27"/>
      <c r="AG27" s="22"/>
      <c r="AH27" s="22"/>
      <c r="AI27" s="22"/>
      <c r="AJ27" s="39"/>
      <c r="AK27" s="28"/>
      <c r="AL27" s="37">
        <f t="shared" si="9"/>
        <v>33.11</v>
      </c>
    </row>
    <row r="28" spans="1:38" ht="26.25" customHeight="1" x14ac:dyDescent="0.3">
      <c r="A28" s="35" t="s">
        <v>62</v>
      </c>
      <c r="B28" s="36" t="s">
        <v>63</v>
      </c>
      <c r="C28" s="26"/>
      <c r="D28" s="27"/>
      <c r="E28" s="39"/>
      <c r="F28" s="39">
        <v>72.19</v>
      </c>
      <c r="G28" s="22"/>
      <c r="H28" s="39">
        <f t="shared" si="10"/>
        <v>72.19</v>
      </c>
      <c r="I28" s="40"/>
      <c r="J28" s="37"/>
      <c r="K28" s="27"/>
      <c r="L28" s="22"/>
      <c r="M28" s="22"/>
      <c r="N28" s="22"/>
      <c r="O28" s="39">
        <f t="shared" si="11"/>
        <v>0</v>
      </c>
      <c r="P28" s="28"/>
      <c r="Q28" s="37"/>
      <c r="R28" s="34"/>
      <c r="S28" s="22"/>
      <c r="T28" s="22"/>
      <c r="U28" s="22"/>
      <c r="V28" s="39">
        <f t="shared" si="17"/>
        <v>0</v>
      </c>
      <c r="W28" s="33"/>
      <c r="X28" s="37"/>
      <c r="Y28" s="27"/>
      <c r="Z28" s="22"/>
      <c r="AA28" s="22"/>
      <c r="AB28" s="22"/>
      <c r="AC28" s="39">
        <f t="shared" si="18"/>
        <v>0</v>
      </c>
      <c r="AD28" s="28"/>
      <c r="AE28" s="37"/>
      <c r="AF28" s="27"/>
      <c r="AG28" s="22"/>
      <c r="AH28" s="22"/>
      <c r="AI28" s="22"/>
      <c r="AJ28" s="39"/>
      <c r="AK28" s="28"/>
      <c r="AL28" s="37">
        <f t="shared" si="9"/>
        <v>72.19</v>
      </c>
    </row>
    <row r="29" spans="1:38" ht="15.75" customHeight="1" x14ac:dyDescent="0.3">
      <c r="A29" s="35" t="s">
        <v>64</v>
      </c>
      <c r="B29" s="48" t="s">
        <v>65</v>
      </c>
      <c r="C29" s="26"/>
      <c r="D29" s="27"/>
      <c r="E29" s="39">
        <v>6</v>
      </c>
      <c r="F29" s="39"/>
      <c r="G29" s="22"/>
      <c r="H29" s="39">
        <f t="shared" si="10"/>
        <v>6</v>
      </c>
      <c r="I29" s="40"/>
      <c r="J29" s="37"/>
      <c r="K29" s="27"/>
      <c r="L29" s="22"/>
      <c r="M29" s="22"/>
      <c r="N29" s="22"/>
      <c r="O29" s="39">
        <f t="shared" si="11"/>
        <v>0</v>
      </c>
      <c r="P29" s="28"/>
      <c r="Q29" s="37"/>
      <c r="R29" s="34"/>
      <c r="S29" s="22"/>
      <c r="T29" s="22"/>
      <c r="U29" s="22"/>
      <c r="V29" s="39">
        <f t="shared" si="17"/>
        <v>0</v>
      </c>
      <c r="W29" s="33"/>
      <c r="X29" s="37"/>
      <c r="Y29" s="27"/>
      <c r="Z29" s="22"/>
      <c r="AA29" s="22"/>
      <c r="AB29" s="22"/>
      <c r="AC29" s="39">
        <f t="shared" si="18"/>
        <v>0</v>
      </c>
      <c r="AD29" s="28"/>
      <c r="AE29" s="37"/>
      <c r="AF29" s="27"/>
      <c r="AG29" s="22"/>
      <c r="AH29" s="22"/>
      <c r="AI29" s="22"/>
      <c r="AJ29" s="39"/>
      <c r="AK29" s="28"/>
      <c r="AL29" s="37">
        <f t="shared" si="9"/>
        <v>6</v>
      </c>
    </row>
    <row r="30" spans="1:38" ht="37.5" customHeight="1" x14ac:dyDescent="0.3">
      <c r="A30" s="35" t="s">
        <v>66</v>
      </c>
      <c r="B30" s="36" t="s">
        <v>67</v>
      </c>
      <c r="C30" s="26"/>
      <c r="D30" s="27"/>
      <c r="E30" s="39"/>
      <c r="F30" s="39"/>
      <c r="G30" s="22"/>
      <c r="H30" s="39">
        <f t="shared" si="10"/>
        <v>0</v>
      </c>
      <c r="I30" s="40"/>
      <c r="J30" s="37"/>
      <c r="K30" s="27"/>
      <c r="L30" s="22"/>
      <c r="M30" s="39">
        <v>148.13</v>
      </c>
      <c r="N30" s="22"/>
      <c r="O30" s="39">
        <f t="shared" si="11"/>
        <v>148.13</v>
      </c>
      <c r="P30" s="28"/>
      <c r="Q30" s="37"/>
      <c r="R30" s="34"/>
      <c r="S30" s="22"/>
      <c r="T30" s="22"/>
      <c r="U30" s="22"/>
      <c r="V30" s="39">
        <f t="shared" si="17"/>
        <v>0</v>
      </c>
      <c r="W30" s="33"/>
      <c r="X30" s="37"/>
      <c r="Y30" s="27"/>
      <c r="Z30" s="22"/>
      <c r="AA30" s="39"/>
      <c r="AB30" s="22"/>
      <c r="AC30" s="39">
        <f t="shared" si="18"/>
        <v>0</v>
      </c>
      <c r="AD30" s="28"/>
      <c r="AE30" s="37"/>
      <c r="AF30" s="27"/>
      <c r="AG30" s="22"/>
      <c r="AH30" s="22"/>
      <c r="AI30" s="22"/>
      <c r="AJ30" s="39"/>
      <c r="AK30" s="28"/>
      <c r="AL30" s="37">
        <f t="shared" si="9"/>
        <v>148.13</v>
      </c>
    </row>
    <row r="31" spans="1:38" ht="49.5" customHeight="1" x14ac:dyDescent="0.3">
      <c r="A31" s="35" t="s">
        <v>68</v>
      </c>
      <c r="B31" s="36" t="s">
        <v>69</v>
      </c>
      <c r="C31" s="26"/>
      <c r="D31" s="27"/>
      <c r="E31" s="39"/>
      <c r="F31" s="39"/>
      <c r="G31" s="22"/>
      <c r="H31" s="39">
        <f t="shared" si="10"/>
        <v>0</v>
      </c>
      <c r="I31" s="40"/>
      <c r="J31" s="37"/>
      <c r="K31" s="27"/>
      <c r="L31" s="22"/>
      <c r="M31" s="22"/>
      <c r="N31" s="39">
        <v>150</v>
      </c>
      <c r="O31" s="39">
        <f t="shared" si="11"/>
        <v>150</v>
      </c>
      <c r="P31" s="28"/>
      <c r="Q31" s="37"/>
      <c r="R31" s="34"/>
      <c r="S31" s="22"/>
      <c r="T31" s="22"/>
      <c r="U31" s="22"/>
      <c r="V31" s="39">
        <f t="shared" si="17"/>
        <v>0</v>
      </c>
      <c r="W31" s="33"/>
      <c r="X31" s="37"/>
      <c r="Y31" s="27"/>
      <c r="Z31" s="22"/>
      <c r="AA31" s="22"/>
      <c r="AB31" s="39"/>
      <c r="AC31" s="39">
        <f t="shared" si="18"/>
        <v>0</v>
      </c>
      <c r="AD31" s="28"/>
      <c r="AE31" s="37"/>
      <c r="AF31" s="27"/>
      <c r="AG31" s="22"/>
      <c r="AH31" s="22"/>
      <c r="AI31" s="22"/>
      <c r="AJ31" s="39"/>
      <c r="AK31" s="28"/>
      <c r="AL31" s="37">
        <f t="shared" si="9"/>
        <v>150</v>
      </c>
    </row>
    <row r="32" spans="1:38" ht="32.25" customHeight="1" x14ac:dyDescent="0.3">
      <c r="A32" s="35" t="s">
        <v>70</v>
      </c>
      <c r="B32" s="36" t="s">
        <v>71</v>
      </c>
      <c r="C32" s="26"/>
      <c r="D32" s="27"/>
      <c r="E32" s="39"/>
      <c r="F32" s="39"/>
      <c r="G32" s="22"/>
      <c r="H32" s="39">
        <f t="shared" si="10"/>
        <v>0</v>
      </c>
      <c r="I32" s="40"/>
      <c r="J32" s="37"/>
      <c r="K32" s="27"/>
      <c r="L32" s="22"/>
      <c r="M32" s="22"/>
      <c r="N32" s="39">
        <v>148.83000000000001</v>
      </c>
      <c r="O32" s="39">
        <f t="shared" si="11"/>
        <v>148.83000000000001</v>
      </c>
      <c r="P32" s="28"/>
      <c r="Q32" s="37"/>
      <c r="R32" s="34"/>
      <c r="S32" s="22"/>
      <c r="T32" s="22"/>
      <c r="U32" s="22"/>
      <c r="V32" s="39">
        <f t="shared" si="17"/>
        <v>0</v>
      </c>
      <c r="W32" s="33"/>
      <c r="X32" s="37"/>
      <c r="Y32" s="27"/>
      <c r="Z32" s="22"/>
      <c r="AA32" s="22"/>
      <c r="AB32" s="39"/>
      <c r="AC32" s="39">
        <f t="shared" si="18"/>
        <v>0</v>
      </c>
      <c r="AD32" s="28"/>
      <c r="AE32" s="37"/>
      <c r="AF32" s="27"/>
      <c r="AG32" s="22"/>
      <c r="AH32" s="22"/>
      <c r="AI32" s="22"/>
      <c r="AJ32" s="39"/>
      <c r="AK32" s="28"/>
      <c r="AL32" s="37">
        <f t="shared" si="9"/>
        <v>148.83000000000001</v>
      </c>
    </row>
    <row r="33" spans="1:40" ht="56.4" customHeight="1" x14ac:dyDescent="0.3">
      <c r="A33" s="104" t="s">
        <v>296</v>
      </c>
      <c r="B33" s="105" t="s">
        <v>303</v>
      </c>
      <c r="C33" s="26"/>
      <c r="D33" s="27"/>
      <c r="E33" s="42"/>
      <c r="F33" s="39"/>
      <c r="G33" s="108">
        <v>190</v>
      </c>
      <c r="H33" s="108">
        <f t="shared" si="10"/>
        <v>190</v>
      </c>
      <c r="I33" s="40"/>
      <c r="J33" s="37"/>
      <c r="K33" s="27"/>
      <c r="L33" s="22"/>
      <c r="M33" s="22"/>
      <c r="N33" s="39"/>
      <c r="O33" s="39"/>
      <c r="P33" s="28"/>
      <c r="Q33" s="37"/>
      <c r="R33" s="34"/>
      <c r="S33" s="22"/>
      <c r="T33" s="22"/>
      <c r="U33" s="22"/>
      <c r="V33" s="39">
        <f t="shared" si="17"/>
        <v>0</v>
      </c>
      <c r="W33" s="33"/>
      <c r="X33" s="37"/>
      <c r="Y33" s="27"/>
      <c r="Z33" s="22"/>
      <c r="AA33" s="22"/>
      <c r="AB33" s="39"/>
      <c r="AC33" s="39"/>
      <c r="AD33" s="28"/>
      <c r="AE33" s="37"/>
      <c r="AF33" s="27"/>
      <c r="AG33" s="22"/>
      <c r="AH33" s="22"/>
      <c r="AI33" s="22"/>
      <c r="AJ33" s="39"/>
      <c r="AK33" s="28"/>
      <c r="AL33" s="37">
        <f t="shared" si="9"/>
        <v>190</v>
      </c>
    </row>
    <row r="34" spans="1:40" ht="32.25" customHeight="1" x14ac:dyDescent="0.3">
      <c r="A34" s="104" t="s">
        <v>297</v>
      </c>
      <c r="B34" s="175" t="s">
        <v>302</v>
      </c>
      <c r="C34" s="64"/>
      <c r="D34" s="65"/>
      <c r="E34" s="120">
        <v>31.35</v>
      </c>
      <c r="F34" s="39"/>
      <c r="G34" s="22"/>
      <c r="H34" s="108">
        <f t="shared" si="10"/>
        <v>31.35</v>
      </c>
      <c r="I34" s="40"/>
      <c r="J34" s="37"/>
      <c r="K34" s="27"/>
      <c r="L34" s="22"/>
      <c r="M34" s="22"/>
      <c r="N34" s="39"/>
      <c r="O34" s="39"/>
      <c r="P34" s="28"/>
      <c r="Q34" s="37"/>
      <c r="R34" s="34"/>
      <c r="S34" s="22"/>
      <c r="T34" s="22"/>
      <c r="U34" s="22"/>
      <c r="V34" s="39">
        <f t="shared" si="17"/>
        <v>0</v>
      </c>
      <c r="W34" s="33"/>
      <c r="X34" s="37"/>
      <c r="Y34" s="27"/>
      <c r="Z34" s="22"/>
      <c r="AA34" s="22"/>
      <c r="AB34" s="39"/>
      <c r="AC34" s="39"/>
      <c r="AD34" s="28"/>
      <c r="AE34" s="37"/>
      <c r="AF34" s="27"/>
      <c r="AG34" s="22"/>
      <c r="AH34" s="22"/>
      <c r="AI34" s="22"/>
      <c r="AJ34" s="39"/>
      <c r="AK34" s="28"/>
      <c r="AL34" s="37">
        <f t="shared" si="9"/>
        <v>31.35</v>
      </c>
    </row>
    <row r="35" spans="1:40" ht="39.6" customHeight="1" x14ac:dyDescent="0.3">
      <c r="A35" s="104" t="s">
        <v>298</v>
      </c>
      <c r="B35" s="173" t="s">
        <v>295</v>
      </c>
      <c r="C35" s="26"/>
      <c r="D35" s="27"/>
      <c r="E35" s="39"/>
      <c r="F35" s="39"/>
      <c r="G35" s="22"/>
      <c r="H35" s="39">
        <f t="shared" si="10"/>
        <v>0</v>
      </c>
      <c r="I35" s="40"/>
      <c r="J35" s="37"/>
      <c r="K35" s="27"/>
      <c r="L35" s="22"/>
      <c r="M35" s="22"/>
      <c r="N35" s="108"/>
      <c r="O35" s="108">
        <f t="shared" si="11"/>
        <v>0</v>
      </c>
      <c r="P35" s="28"/>
      <c r="Q35" s="37"/>
      <c r="R35" s="34"/>
      <c r="S35" s="108">
        <v>124.7</v>
      </c>
      <c r="T35" s="109"/>
      <c r="U35" s="109"/>
      <c r="V35" s="108">
        <f t="shared" si="17"/>
        <v>124.7</v>
      </c>
      <c r="W35" s="33"/>
      <c r="X35" s="37"/>
      <c r="Y35" s="27"/>
      <c r="Z35" s="22"/>
      <c r="AA35" s="22"/>
      <c r="AB35" s="39"/>
      <c r="AC35" s="39"/>
      <c r="AD35" s="28"/>
      <c r="AE35" s="37"/>
      <c r="AF35" s="27"/>
      <c r="AG35" s="22"/>
      <c r="AH35" s="22"/>
      <c r="AI35" s="22"/>
      <c r="AJ35" s="39"/>
      <c r="AK35" s="28"/>
      <c r="AL35" s="37">
        <f t="shared" si="9"/>
        <v>124.7</v>
      </c>
    </row>
    <row r="36" spans="1:40" ht="32.25" customHeight="1" x14ac:dyDescent="0.3">
      <c r="A36" s="104" t="s">
        <v>307</v>
      </c>
      <c r="B36" s="174" t="s">
        <v>301</v>
      </c>
      <c r="C36" s="26"/>
      <c r="D36" s="27"/>
      <c r="E36" s="39"/>
      <c r="F36" s="39"/>
      <c r="G36" s="22"/>
      <c r="H36" s="39">
        <f t="shared" si="10"/>
        <v>0</v>
      </c>
      <c r="I36" s="40"/>
      <c r="J36" s="37"/>
      <c r="K36" s="116">
        <v>558</v>
      </c>
      <c r="L36" s="22"/>
      <c r="M36" s="22"/>
      <c r="N36" s="39"/>
      <c r="O36" s="108">
        <f t="shared" si="11"/>
        <v>558</v>
      </c>
      <c r="P36" s="28"/>
      <c r="Q36" s="37"/>
      <c r="R36" s="34"/>
      <c r="S36" s="22"/>
      <c r="T36" s="22"/>
      <c r="U36" s="22"/>
      <c r="V36" s="39">
        <f t="shared" si="17"/>
        <v>0</v>
      </c>
      <c r="W36" s="33"/>
      <c r="X36" s="37"/>
      <c r="Y36" s="27"/>
      <c r="Z36" s="22"/>
      <c r="AA36" s="22"/>
      <c r="AB36" s="39"/>
      <c r="AC36" s="39"/>
      <c r="AD36" s="28"/>
      <c r="AE36" s="37"/>
      <c r="AF36" s="27"/>
      <c r="AG36" s="22"/>
      <c r="AH36" s="22"/>
      <c r="AI36" s="22"/>
      <c r="AJ36" s="39"/>
      <c r="AK36" s="28"/>
      <c r="AL36" s="37">
        <f t="shared" si="9"/>
        <v>558</v>
      </c>
    </row>
    <row r="37" spans="1:40" ht="15.75" customHeight="1" x14ac:dyDescent="0.3">
      <c r="A37" s="24" t="s">
        <v>72</v>
      </c>
      <c r="B37" s="25" t="s">
        <v>73</v>
      </c>
      <c r="C37" s="26">
        <f>SUM(C38:C43)</f>
        <v>1123.27</v>
      </c>
      <c r="D37" s="27">
        <f t="shared" ref="D37:AL37" si="19">SUM(D38:D43)</f>
        <v>914.90000000000009</v>
      </c>
      <c r="E37" s="22">
        <f t="shared" si="19"/>
        <v>517.47</v>
      </c>
      <c r="F37" s="22">
        <f t="shared" si="19"/>
        <v>517.46</v>
      </c>
      <c r="G37" s="22">
        <f t="shared" si="19"/>
        <v>30</v>
      </c>
      <c r="H37" s="22">
        <f t="shared" si="19"/>
        <v>1979.8300000000002</v>
      </c>
      <c r="I37" s="22">
        <f t="shared" si="19"/>
        <v>0</v>
      </c>
      <c r="J37" s="26">
        <f t="shared" si="19"/>
        <v>0</v>
      </c>
      <c r="K37" s="27">
        <f t="shared" si="19"/>
        <v>0</v>
      </c>
      <c r="L37" s="22">
        <f t="shared" si="19"/>
        <v>0</v>
      </c>
      <c r="M37" s="22">
        <f t="shared" si="19"/>
        <v>0</v>
      </c>
      <c r="N37" s="22">
        <f t="shared" si="19"/>
        <v>0</v>
      </c>
      <c r="O37" s="22">
        <f t="shared" si="19"/>
        <v>0</v>
      </c>
      <c r="P37" s="28">
        <f t="shared" si="19"/>
        <v>0</v>
      </c>
      <c r="Q37" s="26">
        <f t="shared" si="19"/>
        <v>0</v>
      </c>
      <c r="R37" s="34">
        <f t="shared" si="19"/>
        <v>0</v>
      </c>
      <c r="S37" s="22">
        <f t="shared" si="19"/>
        <v>0</v>
      </c>
      <c r="T37" s="22">
        <f t="shared" si="19"/>
        <v>0</v>
      </c>
      <c r="U37" s="22">
        <f t="shared" si="19"/>
        <v>0</v>
      </c>
      <c r="V37" s="39">
        <f t="shared" si="17"/>
        <v>0</v>
      </c>
      <c r="W37" s="33">
        <f t="shared" si="19"/>
        <v>0</v>
      </c>
      <c r="X37" s="26">
        <f t="shared" si="19"/>
        <v>0</v>
      </c>
      <c r="Y37" s="27">
        <f t="shared" si="19"/>
        <v>0</v>
      </c>
      <c r="Z37" s="22">
        <f t="shared" si="19"/>
        <v>0</v>
      </c>
      <c r="AA37" s="22">
        <f t="shared" si="19"/>
        <v>0</v>
      </c>
      <c r="AB37" s="22">
        <f t="shared" si="19"/>
        <v>0</v>
      </c>
      <c r="AC37" s="22">
        <f t="shared" si="19"/>
        <v>0</v>
      </c>
      <c r="AD37" s="28">
        <f t="shared" si="19"/>
        <v>0</v>
      </c>
      <c r="AE37" s="26">
        <f t="shared" si="19"/>
        <v>0</v>
      </c>
      <c r="AF37" s="27">
        <f t="shared" si="19"/>
        <v>0</v>
      </c>
      <c r="AG37" s="22">
        <f t="shared" si="19"/>
        <v>0</v>
      </c>
      <c r="AH37" s="22">
        <f t="shared" si="19"/>
        <v>0</v>
      </c>
      <c r="AI37" s="22">
        <f t="shared" si="19"/>
        <v>0</v>
      </c>
      <c r="AJ37" s="22">
        <f t="shared" si="19"/>
        <v>0</v>
      </c>
      <c r="AK37" s="28">
        <f t="shared" si="19"/>
        <v>0</v>
      </c>
      <c r="AL37" s="26">
        <f t="shared" si="19"/>
        <v>1979.8300000000002</v>
      </c>
    </row>
    <row r="38" spans="1:40" ht="39" customHeight="1" x14ac:dyDescent="0.3">
      <c r="A38" s="35" t="s">
        <v>74</v>
      </c>
      <c r="B38" s="36" t="s">
        <v>28</v>
      </c>
      <c r="C38" s="49">
        <v>1093.45</v>
      </c>
      <c r="D38" s="50">
        <v>265.76</v>
      </c>
      <c r="E38" s="27"/>
      <c r="F38" s="22"/>
      <c r="G38" s="22"/>
      <c r="H38" s="39">
        <f>SUM(D38:G38)</f>
        <v>265.76</v>
      </c>
      <c r="I38" s="40"/>
      <c r="J38" s="37"/>
      <c r="K38" s="27"/>
      <c r="L38" s="22"/>
      <c r="M38" s="22"/>
      <c r="N38" s="22"/>
      <c r="O38" s="39">
        <f>SUM(K38:N38)</f>
        <v>0</v>
      </c>
      <c r="P38" s="28"/>
      <c r="Q38" s="37">
        <f t="shared" ref="Q38:Q40" si="20">J38+O38-P38</f>
        <v>0</v>
      </c>
      <c r="R38" s="34"/>
      <c r="S38" s="22"/>
      <c r="T38" s="22"/>
      <c r="U38" s="22"/>
      <c r="V38" s="39">
        <f t="shared" si="17"/>
        <v>0</v>
      </c>
      <c r="W38" s="33"/>
      <c r="X38" s="37">
        <f t="shared" ref="X38:X40" si="21">Q38+V38-W38</f>
        <v>0</v>
      </c>
      <c r="Y38" s="27"/>
      <c r="Z38" s="22"/>
      <c r="AA38" s="22"/>
      <c r="AB38" s="22"/>
      <c r="AC38" s="39">
        <f>SUM(Y38:AB38)</f>
        <v>0</v>
      </c>
      <c r="AD38" s="28"/>
      <c r="AE38" s="37"/>
      <c r="AF38" s="27"/>
      <c r="AG38" s="22"/>
      <c r="AH38" s="22"/>
      <c r="AI38" s="22"/>
      <c r="AJ38" s="39">
        <f>SUM(AF38:AI38)</f>
        <v>0</v>
      </c>
      <c r="AK38" s="28"/>
      <c r="AL38" s="37">
        <f t="shared" si="9"/>
        <v>265.76</v>
      </c>
    </row>
    <row r="39" spans="1:40" ht="39" customHeight="1" x14ac:dyDescent="0.3">
      <c r="A39" s="35" t="s">
        <v>75</v>
      </c>
      <c r="B39" s="36" t="s">
        <v>30</v>
      </c>
      <c r="C39" s="37"/>
      <c r="D39" s="40">
        <v>589.70000000000005</v>
      </c>
      <c r="E39" s="39">
        <v>517.47</v>
      </c>
      <c r="F39" s="39">
        <v>517.46</v>
      </c>
      <c r="G39" s="22"/>
      <c r="H39" s="39">
        <f>SUM(D39:G39)</f>
        <v>1624.63</v>
      </c>
      <c r="I39" s="40"/>
      <c r="J39" s="37"/>
      <c r="K39" s="27"/>
      <c r="L39" s="22"/>
      <c r="M39" s="22"/>
      <c r="N39" s="22"/>
      <c r="O39" s="39">
        <f>SUM(K39:N39)</f>
        <v>0</v>
      </c>
      <c r="P39" s="28"/>
      <c r="Q39" s="37">
        <f t="shared" si="20"/>
        <v>0</v>
      </c>
      <c r="R39" s="34"/>
      <c r="S39" s="22"/>
      <c r="T39" s="22"/>
      <c r="U39" s="22"/>
      <c r="V39" s="39">
        <f t="shared" si="17"/>
        <v>0</v>
      </c>
      <c r="W39" s="33"/>
      <c r="X39" s="37">
        <f t="shared" si="21"/>
        <v>0</v>
      </c>
      <c r="Y39" s="27"/>
      <c r="Z39" s="22"/>
      <c r="AA39" s="22"/>
      <c r="AB39" s="22"/>
      <c r="AC39" s="39">
        <f>SUM(Y39:AB39)</f>
        <v>0</v>
      </c>
      <c r="AD39" s="28"/>
      <c r="AE39" s="37"/>
      <c r="AF39" s="27"/>
      <c r="AG39" s="22"/>
      <c r="AH39" s="22"/>
      <c r="AI39" s="22"/>
      <c r="AJ39" s="39">
        <f>SUM(AF39:AI39)</f>
        <v>0</v>
      </c>
      <c r="AK39" s="28"/>
      <c r="AL39" s="37">
        <f t="shared" si="9"/>
        <v>1624.63</v>
      </c>
    </row>
    <row r="40" spans="1:40" ht="47.25" customHeight="1" x14ac:dyDescent="0.3">
      <c r="A40" s="35" t="s">
        <v>76</v>
      </c>
      <c r="B40" s="36" t="s">
        <v>38</v>
      </c>
      <c r="C40" s="37">
        <v>10</v>
      </c>
      <c r="D40" s="42">
        <v>59.44</v>
      </c>
      <c r="E40" s="22"/>
      <c r="F40" s="22"/>
      <c r="G40" s="22"/>
      <c r="H40" s="39">
        <f t="shared" ref="H40:H45" si="22">SUM(D40:G40)</f>
        <v>59.44</v>
      </c>
      <c r="I40" s="40"/>
      <c r="J40" s="37"/>
      <c r="K40" s="27"/>
      <c r="L40" s="22"/>
      <c r="M40" s="22"/>
      <c r="N40" s="22"/>
      <c r="O40" s="39">
        <f t="shared" ref="O40:O45" si="23">SUM(K40:N40)</f>
        <v>0</v>
      </c>
      <c r="P40" s="28"/>
      <c r="Q40" s="37">
        <f t="shared" si="20"/>
        <v>0</v>
      </c>
      <c r="R40" s="34"/>
      <c r="S40" s="22"/>
      <c r="T40" s="22"/>
      <c r="U40" s="22"/>
      <c r="V40" s="39">
        <f t="shared" si="17"/>
        <v>0</v>
      </c>
      <c r="W40" s="33"/>
      <c r="X40" s="37">
        <f t="shared" si="21"/>
        <v>0</v>
      </c>
      <c r="Y40" s="27"/>
      <c r="Z40" s="22"/>
      <c r="AA40" s="22"/>
      <c r="AB40" s="22"/>
      <c r="AC40" s="39">
        <f t="shared" ref="AC40" si="24">SUM(Y40:AB40)</f>
        <v>0</v>
      </c>
      <c r="AD40" s="28"/>
      <c r="AE40" s="37"/>
      <c r="AF40" s="27"/>
      <c r="AG40" s="22"/>
      <c r="AH40" s="22"/>
      <c r="AI40" s="22"/>
      <c r="AJ40" s="39">
        <f t="shared" ref="AJ40" si="25">SUM(AF40:AI40)</f>
        <v>0</v>
      </c>
      <c r="AK40" s="28"/>
      <c r="AL40" s="37">
        <f t="shared" si="9"/>
        <v>59.44</v>
      </c>
    </row>
    <row r="41" spans="1:40" s="115" customFormat="1" ht="21" customHeight="1" x14ac:dyDescent="0.3">
      <c r="A41" s="104" t="s">
        <v>77</v>
      </c>
      <c r="B41" s="105" t="s">
        <v>32</v>
      </c>
      <c r="C41" s="111"/>
      <c r="D41" s="116"/>
      <c r="E41" s="108"/>
      <c r="F41" s="109"/>
      <c r="G41" s="109"/>
      <c r="H41" s="108">
        <f t="shared" si="22"/>
        <v>0</v>
      </c>
      <c r="I41" s="110"/>
      <c r="J41" s="111"/>
      <c r="K41" s="107"/>
      <c r="L41" s="109"/>
      <c r="M41" s="109"/>
      <c r="N41" s="109"/>
      <c r="O41" s="108"/>
      <c r="P41" s="112"/>
      <c r="Q41" s="111"/>
      <c r="R41" s="113"/>
      <c r="S41" s="109"/>
      <c r="T41" s="109"/>
      <c r="U41" s="109"/>
      <c r="V41" s="39">
        <f t="shared" si="17"/>
        <v>0</v>
      </c>
      <c r="W41" s="114"/>
      <c r="X41" s="111"/>
      <c r="Y41" s="107"/>
      <c r="Z41" s="109"/>
      <c r="AA41" s="109"/>
      <c r="AB41" s="109"/>
      <c r="AC41" s="108"/>
      <c r="AD41" s="112"/>
      <c r="AE41" s="111"/>
      <c r="AF41" s="107"/>
      <c r="AG41" s="109"/>
      <c r="AH41" s="109"/>
      <c r="AI41" s="109"/>
      <c r="AJ41" s="108"/>
      <c r="AK41" s="112"/>
      <c r="AL41" s="37">
        <f t="shared" si="9"/>
        <v>0</v>
      </c>
    </row>
    <row r="42" spans="1:40" ht="21" customHeight="1" x14ac:dyDescent="0.3">
      <c r="A42" s="35" t="s">
        <v>78</v>
      </c>
      <c r="B42" s="44" t="s">
        <v>40</v>
      </c>
      <c r="C42" s="37">
        <v>19.82</v>
      </c>
      <c r="D42" s="42"/>
      <c r="E42" s="42"/>
      <c r="F42" s="27"/>
      <c r="G42" s="27"/>
      <c r="H42" s="39">
        <f t="shared" si="22"/>
        <v>0</v>
      </c>
      <c r="I42" s="40"/>
      <c r="J42" s="37"/>
      <c r="K42" s="27"/>
      <c r="L42" s="22"/>
      <c r="M42" s="22"/>
      <c r="N42" s="22"/>
      <c r="O42" s="39"/>
      <c r="P42" s="28"/>
      <c r="Q42" s="37"/>
      <c r="R42" s="34"/>
      <c r="S42" s="27"/>
      <c r="T42" s="27"/>
      <c r="U42" s="27"/>
      <c r="V42" s="39">
        <f t="shared" si="17"/>
        <v>0</v>
      </c>
      <c r="W42" s="33"/>
      <c r="X42" s="37"/>
      <c r="Y42" s="27"/>
      <c r="Z42" s="22"/>
      <c r="AA42" s="22"/>
      <c r="AB42" s="22"/>
      <c r="AC42" s="39"/>
      <c r="AD42" s="28"/>
      <c r="AE42" s="37"/>
      <c r="AF42" s="27"/>
      <c r="AG42" s="27"/>
      <c r="AH42" s="27"/>
      <c r="AI42" s="27"/>
      <c r="AJ42" s="39"/>
      <c r="AK42" s="28"/>
      <c r="AL42" s="37">
        <f t="shared" si="9"/>
        <v>0</v>
      </c>
    </row>
    <row r="43" spans="1:40" ht="21" customHeight="1" x14ac:dyDescent="0.3">
      <c r="A43" s="104" t="s">
        <v>306</v>
      </c>
      <c r="B43" s="177" t="s">
        <v>305</v>
      </c>
      <c r="C43" s="37"/>
      <c r="D43" s="42"/>
      <c r="E43" s="42"/>
      <c r="F43" s="27"/>
      <c r="G43" s="116">
        <v>30</v>
      </c>
      <c r="H43" s="108">
        <f t="shared" si="22"/>
        <v>30</v>
      </c>
      <c r="I43" s="40"/>
      <c r="J43" s="37"/>
      <c r="K43" s="27"/>
      <c r="L43" s="22"/>
      <c r="M43" s="22"/>
      <c r="N43" s="22"/>
      <c r="O43" s="39"/>
      <c r="P43" s="28"/>
      <c r="Q43" s="37"/>
      <c r="R43" s="34"/>
      <c r="S43" s="27"/>
      <c r="T43" s="27"/>
      <c r="U43" s="27"/>
      <c r="V43" s="39">
        <f t="shared" si="17"/>
        <v>0</v>
      </c>
      <c r="W43" s="33"/>
      <c r="X43" s="37"/>
      <c r="Y43" s="27"/>
      <c r="Z43" s="22"/>
      <c r="AA43" s="22"/>
      <c r="AB43" s="22"/>
      <c r="AC43" s="39"/>
      <c r="AD43" s="28"/>
      <c r="AE43" s="37"/>
      <c r="AF43" s="27"/>
      <c r="AG43" s="27"/>
      <c r="AH43" s="27"/>
      <c r="AI43" s="27"/>
      <c r="AJ43" s="39"/>
      <c r="AK43" s="28"/>
      <c r="AL43" s="37">
        <f t="shared" si="9"/>
        <v>30</v>
      </c>
    </row>
    <row r="44" spans="1:40" ht="15.75" customHeight="1" x14ac:dyDescent="0.3">
      <c r="A44" s="24" t="s">
        <v>79</v>
      </c>
      <c r="B44" s="25" t="s">
        <v>80</v>
      </c>
      <c r="C44" s="26"/>
      <c r="D44" s="27">
        <f>SUM(D45:D45)</f>
        <v>0</v>
      </c>
      <c r="E44" s="27">
        <f>SUM(E45:E45)</f>
        <v>0</v>
      </c>
      <c r="F44" s="27">
        <f>SUM(F45:F45)</f>
        <v>0</v>
      </c>
      <c r="G44" s="27">
        <f>SUM(G45:G45)</f>
        <v>0</v>
      </c>
      <c r="H44" s="22">
        <f t="shared" si="22"/>
        <v>0</v>
      </c>
      <c r="I44" s="28"/>
      <c r="J44" s="37"/>
      <c r="K44" s="27">
        <f>SUM(K45:K45)</f>
        <v>0</v>
      </c>
      <c r="L44" s="22">
        <f>SUM(L45:L45)</f>
        <v>0</v>
      </c>
      <c r="M44" s="22">
        <f>SUM(M45:M45)</f>
        <v>0</v>
      </c>
      <c r="N44" s="22">
        <f>SUM(N45:N45)</f>
        <v>287.8</v>
      </c>
      <c r="O44" s="22">
        <f t="shared" si="23"/>
        <v>287.8</v>
      </c>
      <c r="P44" s="28"/>
      <c r="Q44" s="37"/>
      <c r="R44" s="34">
        <f>SUM(R45:R45)</f>
        <v>0</v>
      </c>
      <c r="S44" s="27">
        <f>SUM(S45:S45)</f>
        <v>0</v>
      </c>
      <c r="T44" s="27">
        <f>SUM(T45:T45)</f>
        <v>292.95</v>
      </c>
      <c r="U44" s="27">
        <f>SUM(U45:U45)</f>
        <v>0</v>
      </c>
      <c r="V44" s="22">
        <f t="shared" ref="V44:V45" si="26">SUM(R44:U44)</f>
        <v>292.95</v>
      </c>
      <c r="W44" s="33"/>
      <c r="X44" s="37"/>
      <c r="Y44" s="27">
        <f>SUM(Y45:Y45)</f>
        <v>0</v>
      </c>
      <c r="Z44" s="22">
        <f>SUM(Z45:Z45)</f>
        <v>0</v>
      </c>
      <c r="AA44" s="22">
        <f>SUM(AA45:AA45)</f>
        <v>0</v>
      </c>
      <c r="AB44" s="22">
        <f>SUM(AB45:AB45)</f>
        <v>0</v>
      </c>
      <c r="AC44" s="22">
        <f t="shared" ref="AC44:AC45" si="27">SUM(Y44:AB44)</f>
        <v>0</v>
      </c>
      <c r="AD44" s="28"/>
      <c r="AE44" s="37"/>
      <c r="AF44" s="27">
        <f>SUM(AF45:AF45)</f>
        <v>0</v>
      </c>
      <c r="AG44" s="27">
        <f>SUM(AG45:AG45)</f>
        <v>0</v>
      </c>
      <c r="AH44" s="27">
        <f>SUM(AH45:AH45)</f>
        <v>0</v>
      </c>
      <c r="AI44" s="27">
        <f>SUM(AI45:AI45)</f>
        <v>0</v>
      </c>
      <c r="AJ44" s="22">
        <f t="shared" ref="AJ44:AJ45" si="28">SUM(AF44:AI44)</f>
        <v>0</v>
      </c>
      <c r="AK44" s="28"/>
      <c r="AL44" s="26">
        <f>SUM(AL45:AL45)</f>
        <v>580.75</v>
      </c>
    </row>
    <row r="45" spans="1:40" ht="15.75" customHeight="1" x14ac:dyDescent="0.3">
      <c r="A45" s="35" t="s">
        <v>81</v>
      </c>
      <c r="B45" s="48" t="s">
        <v>283</v>
      </c>
      <c r="C45" s="26"/>
      <c r="D45" s="27"/>
      <c r="E45" s="27"/>
      <c r="F45" s="27"/>
      <c r="G45" s="42">
        <v>0</v>
      </c>
      <c r="H45" s="39">
        <f t="shared" si="22"/>
        <v>0</v>
      </c>
      <c r="I45" s="28"/>
      <c r="J45" s="37"/>
      <c r="K45" s="27"/>
      <c r="L45" s="22"/>
      <c r="M45" s="22"/>
      <c r="N45" s="39">
        <v>287.8</v>
      </c>
      <c r="O45" s="39">
        <f t="shared" si="23"/>
        <v>287.8</v>
      </c>
      <c r="P45" s="28"/>
      <c r="Q45" s="37"/>
      <c r="R45" s="51"/>
      <c r="S45" s="39"/>
      <c r="T45" s="39">
        <v>292.95</v>
      </c>
      <c r="U45" s="39"/>
      <c r="V45" s="39">
        <f t="shared" si="26"/>
        <v>292.95</v>
      </c>
      <c r="W45" s="33"/>
      <c r="X45" s="37"/>
      <c r="Y45" s="27"/>
      <c r="Z45" s="22"/>
      <c r="AA45" s="22"/>
      <c r="AB45" s="39"/>
      <c r="AC45" s="39">
        <f t="shared" si="27"/>
        <v>0</v>
      </c>
      <c r="AD45" s="28"/>
      <c r="AE45" s="37"/>
      <c r="AF45" s="42"/>
      <c r="AG45" s="39"/>
      <c r="AH45" s="39"/>
      <c r="AI45" s="39"/>
      <c r="AJ45" s="39">
        <f t="shared" si="28"/>
        <v>0</v>
      </c>
      <c r="AK45" s="28"/>
      <c r="AL45" s="37">
        <f t="shared" si="9"/>
        <v>580.75</v>
      </c>
    </row>
    <row r="46" spans="1:40" x14ac:dyDescent="0.3">
      <c r="A46" s="24" t="s">
        <v>85</v>
      </c>
      <c r="B46" s="52" t="s">
        <v>86</v>
      </c>
      <c r="C46" s="26">
        <f t="shared" ref="C46:H46" si="29">C47+C48+C79</f>
        <v>1585.19</v>
      </c>
      <c r="D46" s="27">
        <f>D47+D48+D79</f>
        <v>1576.8587050000001</v>
      </c>
      <c r="E46" s="22">
        <f t="shared" si="29"/>
        <v>1261.7787050000002</v>
      </c>
      <c r="F46" s="22">
        <f t="shared" si="29"/>
        <v>1211.258705</v>
      </c>
      <c r="G46" s="22">
        <f t="shared" si="29"/>
        <v>486.37870500000002</v>
      </c>
      <c r="H46" s="31">
        <f t="shared" si="29"/>
        <v>4536.2748200000005</v>
      </c>
      <c r="I46" s="28">
        <f>I48+I79</f>
        <v>5651.7099999999991</v>
      </c>
      <c r="J46" s="26">
        <f t="shared" ref="J46:O46" si="30">J47+J48+J79</f>
        <v>8</v>
      </c>
      <c r="K46" s="27">
        <f t="shared" si="30"/>
        <v>744.80139250000002</v>
      </c>
      <c r="L46" s="22">
        <f t="shared" si="30"/>
        <v>200.79139250000003</v>
      </c>
      <c r="M46" s="22">
        <f t="shared" si="30"/>
        <v>483.97139250000004</v>
      </c>
      <c r="N46" s="22">
        <f t="shared" si="30"/>
        <v>907.74139250000007</v>
      </c>
      <c r="O46" s="22">
        <f t="shared" si="30"/>
        <v>2337.3055700000004</v>
      </c>
      <c r="P46" s="28">
        <f>P48+P79</f>
        <v>1805.7000000000003</v>
      </c>
      <c r="Q46" s="26">
        <f t="shared" ref="Q46:AK46" si="31">Q47+Q48+Q79</f>
        <v>0</v>
      </c>
      <c r="R46" s="34">
        <f t="shared" si="31"/>
        <v>195.699105</v>
      </c>
      <c r="S46" s="22">
        <f t="shared" si="31"/>
        <v>611.59910499999989</v>
      </c>
      <c r="T46" s="22">
        <f t="shared" si="31"/>
        <v>784.33910500000002</v>
      </c>
      <c r="U46" s="22">
        <f t="shared" si="31"/>
        <v>200.449105</v>
      </c>
      <c r="V46" s="22">
        <f t="shared" si="31"/>
        <v>1792.0864199999999</v>
      </c>
      <c r="W46" s="33">
        <f t="shared" si="31"/>
        <v>1199.1299999999999</v>
      </c>
      <c r="X46" s="26">
        <f t="shared" si="31"/>
        <v>0</v>
      </c>
      <c r="Y46" s="27" t="e">
        <f t="shared" si="31"/>
        <v>#REF!</v>
      </c>
      <c r="Z46" s="22" t="e">
        <f t="shared" si="31"/>
        <v>#REF!</v>
      </c>
      <c r="AA46" s="22" t="e">
        <f t="shared" si="31"/>
        <v>#REF!</v>
      </c>
      <c r="AB46" s="22" t="e">
        <f t="shared" si="31"/>
        <v>#REF!</v>
      </c>
      <c r="AC46" s="22" t="e">
        <f t="shared" si="31"/>
        <v>#REF!</v>
      </c>
      <c r="AD46" s="28">
        <f t="shared" si="31"/>
        <v>309.14</v>
      </c>
      <c r="AE46" s="26" t="e">
        <f t="shared" si="31"/>
        <v>#REF!</v>
      </c>
      <c r="AF46" s="27" t="e">
        <f t="shared" si="31"/>
        <v>#REF!</v>
      </c>
      <c r="AG46" s="22" t="e">
        <f t="shared" si="31"/>
        <v>#REF!</v>
      </c>
      <c r="AH46" s="22" t="e">
        <f t="shared" si="31"/>
        <v>#REF!</v>
      </c>
      <c r="AI46" s="22" t="e">
        <f t="shared" si="31"/>
        <v>#REF!</v>
      </c>
      <c r="AJ46" s="22" t="e">
        <f>AJ47+AJ48+AJ79</f>
        <v>#REF!</v>
      </c>
      <c r="AK46" s="28" t="e">
        <f t="shared" si="31"/>
        <v>#REF!</v>
      </c>
      <c r="AL46" s="26" t="e">
        <f>H46+O46+V46+AC46+AJ46</f>
        <v>#REF!</v>
      </c>
      <c r="AN46" s="16"/>
    </row>
    <row r="47" spans="1:40" x14ac:dyDescent="0.3">
      <c r="A47" s="53" t="s">
        <v>87</v>
      </c>
      <c r="B47" s="25" t="s">
        <v>88</v>
      </c>
      <c r="C47" s="26"/>
      <c r="D47" s="42">
        <f>'[2]Įsipareigojimu grąžinimas'!D21/1000</f>
        <v>115.43870500000001</v>
      </c>
      <c r="E47" s="42">
        <f>'[2]Įsipareigojimu grąžinimas'!D21/1000</f>
        <v>115.43870500000001</v>
      </c>
      <c r="F47" s="42">
        <f>'[2]Įsipareigojimu grąžinimas'!D21/1000</f>
        <v>115.43870500000001</v>
      </c>
      <c r="G47" s="42">
        <f>'[2]Įsipareigojimu grąžinimas'!D21/1000</f>
        <v>115.43870500000001</v>
      </c>
      <c r="H47" s="31">
        <f>SUM(D47:G47)</f>
        <v>461.75482000000005</v>
      </c>
      <c r="I47" s="28"/>
      <c r="J47" s="26"/>
      <c r="K47" s="42">
        <f>'[2]Įsipareigojimu grąžinimas'!E21/1000</f>
        <v>134.90139250000001</v>
      </c>
      <c r="L47" s="42">
        <f>'[2]Įsipareigojimu grąžinimas'!E21/1000</f>
        <v>134.90139250000001</v>
      </c>
      <c r="M47" s="42">
        <f>'[2]Įsipareigojimu grąžinimas'!E21/1000</f>
        <v>134.90139250000001</v>
      </c>
      <c r="N47" s="42">
        <f>'[2]Įsipareigojimu grąžinimas'!E21/1000</f>
        <v>134.90139250000001</v>
      </c>
      <c r="O47" s="22">
        <f>SUM(K47:N47)</f>
        <v>539.60557000000006</v>
      </c>
      <c r="P47" s="28"/>
      <c r="Q47" s="26"/>
      <c r="R47" s="51">
        <f>'[2]Įsipareigojimu grąžinimas'!F21/1000</f>
        <v>148.239105</v>
      </c>
      <c r="S47" s="42">
        <f>'[2]Įsipareigojimu grąžinimas'!F21/1000</f>
        <v>148.239105</v>
      </c>
      <c r="T47" s="42">
        <f>'[2]Įsipareigojimu grąžinimas'!F21/1000</f>
        <v>148.239105</v>
      </c>
      <c r="U47" s="42">
        <f>'[2]Įsipareigojimu grąžinimas'!F21/1000</f>
        <v>148.239105</v>
      </c>
      <c r="V47" s="22">
        <f>SUM(R47:U47)</f>
        <v>592.95641999999998</v>
      </c>
      <c r="W47" s="33"/>
      <c r="X47" s="26"/>
      <c r="Y47" s="42">
        <f>'[2]Įsipareigojimu grąžinimas'!G21/1000</f>
        <v>151.09269750000001</v>
      </c>
      <c r="Z47" s="42">
        <f>'[2]Įsipareigojimu grąžinimas'!G21/1000</f>
        <v>151.09269750000001</v>
      </c>
      <c r="AA47" s="42">
        <f>'[2]Įsipareigojimu grąžinimas'!G21/1000</f>
        <v>151.09269750000001</v>
      </c>
      <c r="AB47" s="42">
        <f>'[2]Įsipareigojimu grąžinimas'!G21/1000</f>
        <v>151.09269750000001</v>
      </c>
      <c r="AC47" s="22">
        <f>SUM(Y47:AB47)</f>
        <v>604.37079000000006</v>
      </c>
      <c r="AD47" s="28"/>
      <c r="AE47" s="26"/>
      <c r="AF47" s="27">
        <f>'[2]Įsipareigojimu grąžinimas'!H21/1000</f>
        <v>147.67066249999996</v>
      </c>
      <c r="AG47" s="27">
        <f>'[2]Įsipareigojimu grąžinimas'!H21/1000</f>
        <v>147.67066249999996</v>
      </c>
      <c r="AH47" s="27">
        <f>'[2]Įsipareigojimu grąžinimas'!H21/1000</f>
        <v>147.67066249999996</v>
      </c>
      <c r="AI47" s="27">
        <f>'[2]Įsipareigojimu grąžinimas'!H21/1000</f>
        <v>147.67066249999996</v>
      </c>
      <c r="AJ47" s="27">
        <f>SUM(AF47:AI47)</f>
        <v>590.68264999999985</v>
      </c>
      <c r="AK47" s="28"/>
      <c r="AL47" s="26">
        <f t="shared" ref="AL47:AL101" si="32">H47+O47+V47+AC47+AJ47</f>
        <v>2789.3702499999999</v>
      </c>
      <c r="AN47" s="16"/>
    </row>
    <row r="48" spans="1:40" ht="17.25" customHeight="1" x14ac:dyDescent="0.3">
      <c r="A48" s="54" t="s">
        <v>89</v>
      </c>
      <c r="B48" s="25" t="s">
        <v>90</v>
      </c>
      <c r="C48" s="55">
        <f>SUM(C49:C78)</f>
        <v>1585.19</v>
      </c>
      <c r="D48" s="56">
        <f t="shared" ref="D48:AL48" si="33">SUM(D49:D78)</f>
        <v>1427.6200000000001</v>
      </c>
      <c r="E48" s="56">
        <f t="shared" si="33"/>
        <v>1088.69</v>
      </c>
      <c r="F48" s="56">
        <f t="shared" si="33"/>
        <v>1062.22</v>
      </c>
      <c r="G48" s="56">
        <f t="shared" si="33"/>
        <v>312.24</v>
      </c>
      <c r="H48" s="57">
        <f t="shared" si="33"/>
        <v>3890.7700000000004</v>
      </c>
      <c r="I48" s="56">
        <f t="shared" si="33"/>
        <v>5467.9599999999991</v>
      </c>
      <c r="J48" s="49">
        <f t="shared" si="33"/>
        <v>8</v>
      </c>
      <c r="K48" s="56">
        <f t="shared" si="33"/>
        <v>550</v>
      </c>
      <c r="L48" s="56">
        <f t="shared" si="33"/>
        <v>0</v>
      </c>
      <c r="M48" s="56">
        <f t="shared" si="33"/>
        <v>298.13</v>
      </c>
      <c r="N48" s="56">
        <f t="shared" si="33"/>
        <v>733.90000000000009</v>
      </c>
      <c r="O48" s="57">
        <f t="shared" si="33"/>
        <v>1582.0300000000002</v>
      </c>
      <c r="P48" s="56">
        <f t="shared" si="33"/>
        <v>1590.0300000000002</v>
      </c>
      <c r="Q48" s="55">
        <f t="shared" si="33"/>
        <v>0</v>
      </c>
      <c r="R48" s="58">
        <f t="shared" si="33"/>
        <v>0</v>
      </c>
      <c r="S48" s="56">
        <f t="shared" si="33"/>
        <v>406.7</v>
      </c>
      <c r="T48" s="56">
        <f t="shared" si="33"/>
        <v>585.9</v>
      </c>
      <c r="U48" s="56">
        <f t="shared" si="33"/>
        <v>10</v>
      </c>
      <c r="V48" s="57">
        <f t="shared" si="33"/>
        <v>1002.5999999999999</v>
      </c>
      <c r="W48" s="59">
        <f t="shared" si="33"/>
        <v>1002.5999999999999</v>
      </c>
      <c r="X48" s="55">
        <f t="shared" si="33"/>
        <v>0</v>
      </c>
      <c r="Y48" s="56" t="e">
        <f t="shared" si="33"/>
        <v>#REF!</v>
      </c>
      <c r="Z48" s="56" t="e">
        <f t="shared" si="33"/>
        <v>#REF!</v>
      </c>
      <c r="AA48" s="56" t="e">
        <f t="shared" si="33"/>
        <v>#REF!</v>
      </c>
      <c r="AB48" s="56" t="e">
        <f t="shared" si="33"/>
        <v>#REF!</v>
      </c>
      <c r="AC48" s="57" t="e">
        <f t="shared" si="33"/>
        <v>#REF!</v>
      </c>
      <c r="AD48" s="56">
        <f t="shared" si="33"/>
        <v>104.96000000000001</v>
      </c>
      <c r="AE48" s="55" t="e">
        <f t="shared" si="33"/>
        <v>#REF!</v>
      </c>
      <c r="AF48" s="56" t="e">
        <f t="shared" si="33"/>
        <v>#REF!</v>
      </c>
      <c r="AG48" s="56" t="e">
        <f t="shared" si="33"/>
        <v>#REF!</v>
      </c>
      <c r="AH48" s="56" t="e">
        <f t="shared" si="33"/>
        <v>#REF!</v>
      </c>
      <c r="AI48" s="56" t="e">
        <f t="shared" si="33"/>
        <v>#REF!</v>
      </c>
      <c r="AJ48" s="57" t="e">
        <f t="shared" si="33"/>
        <v>#REF!</v>
      </c>
      <c r="AK48" s="56" t="e">
        <f t="shared" si="33"/>
        <v>#REF!</v>
      </c>
      <c r="AL48" s="55" t="e">
        <f t="shared" si="33"/>
        <v>#REF!</v>
      </c>
      <c r="AN48" s="16"/>
    </row>
    <row r="49" spans="1:38" ht="29.25" customHeight="1" x14ac:dyDescent="0.3">
      <c r="A49" s="35" t="s">
        <v>91</v>
      </c>
      <c r="B49" s="36" t="s">
        <v>28</v>
      </c>
      <c r="C49" s="49">
        <v>1495.91</v>
      </c>
      <c r="D49" s="60">
        <v>363.58000000000004</v>
      </c>
      <c r="E49" s="57"/>
      <c r="F49" s="57"/>
      <c r="G49" s="57"/>
      <c r="H49" s="61">
        <f>SUM(D49:G49)</f>
        <v>363.58000000000004</v>
      </c>
      <c r="I49" s="62">
        <v>1859.49</v>
      </c>
      <c r="J49" s="49">
        <f t="shared" ref="J49:J67" si="34">C49+H49-I49</f>
        <v>0</v>
      </c>
      <c r="K49" s="56"/>
      <c r="L49" s="57"/>
      <c r="M49" s="57"/>
      <c r="N49" s="57"/>
      <c r="O49" s="61">
        <f>SUM(K49:N49)</f>
        <v>0</v>
      </c>
      <c r="P49" s="62"/>
      <c r="Q49" s="49">
        <f t="shared" ref="Q49:Q101" si="35">J49+O49-P49</f>
        <v>0</v>
      </c>
      <c r="R49" s="58"/>
      <c r="S49" s="57"/>
      <c r="T49" s="57"/>
      <c r="U49" s="61"/>
      <c r="V49" s="61">
        <f>SUM(R49:U49)</f>
        <v>0</v>
      </c>
      <c r="W49" s="63"/>
      <c r="X49" s="49">
        <f t="shared" ref="X49:X101" si="36">Q49+V49-W49</f>
        <v>0</v>
      </c>
      <c r="Y49" s="56"/>
      <c r="Z49" s="57"/>
      <c r="AA49" s="57"/>
      <c r="AB49" s="57"/>
      <c r="AC49" s="61">
        <f>SUM(Y49:AB49)</f>
        <v>0</v>
      </c>
      <c r="AD49" s="62"/>
      <c r="AE49" s="49">
        <f t="shared" ref="AE49:AE101" si="37">X49+AC49-AD49</f>
        <v>0</v>
      </c>
      <c r="AF49" s="56"/>
      <c r="AG49" s="57"/>
      <c r="AH49" s="57"/>
      <c r="AI49" s="61"/>
      <c r="AJ49" s="61">
        <f>SUM(AF49:AI49)</f>
        <v>0</v>
      </c>
      <c r="AK49" s="62"/>
      <c r="AL49" s="55">
        <f t="shared" si="32"/>
        <v>363.58000000000004</v>
      </c>
    </row>
    <row r="50" spans="1:38" ht="31.5" customHeight="1" x14ac:dyDescent="0.3">
      <c r="A50" s="35" t="s">
        <v>92</v>
      </c>
      <c r="B50" s="36" t="s">
        <v>30</v>
      </c>
      <c r="C50" s="49"/>
      <c r="D50" s="60">
        <v>1004.6</v>
      </c>
      <c r="E50" s="61">
        <v>886.54000000000008</v>
      </c>
      <c r="F50" s="61">
        <v>886.53000000000009</v>
      </c>
      <c r="G50" s="61"/>
      <c r="H50" s="61">
        <f t="shared" ref="H50:H67" si="38">SUM(D50:G50)</f>
        <v>2777.67</v>
      </c>
      <c r="I50" s="62">
        <v>2777.67</v>
      </c>
      <c r="J50" s="49">
        <f t="shared" si="34"/>
        <v>0</v>
      </c>
      <c r="K50" s="56"/>
      <c r="L50" s="57"/>
      <c r="M50" s="57"/>
      <c r="N50" s="57"/>
      <c r="O50" s="61">
        <f t="shared" ref="O50:O67" si="39">SUM(K50:N50)</f>
        <v>0</v>
      </c>
      <c r="P50" s="62"/>
      <c r="Q50" s="49">
        <f t="shared" si="35"/>
        <v>0</v>
      </c>
      <c r="R50" s="58"/>
      <c r="S50" s="57"/>
      <c r="T50" s="57"/>
      <c r="U50" s="61"/>
      <c r="V50" s="61">
        <f t="shared" ref="V50:V63" si="40">SUM(R50:U50)</f>
        <v>0</v>
      </c>
      <c r="W50" s="63"/>
      <c r="X50" s="49">
        <f t="shared" si="36"/>
        <v>0</v>
      </c>
      <c r="Y50" s="56"/>
      <c r="Z50" s="57"/>
      <c r="AA50" s="57"/>
      <c r="AB50" s="57"/>
      <c r="AC50" s="61">
        <f t="shared" ref="AC50:AC51" si="41">SUM(Y50:AB50)</f>
        <v>0</v>
      </c>
      <c r="AD50" s="62"/>
      <c r="AE50" s="49">
        <f t="shared" si="37"/>
        <v>0</v>
      </c>
      <c r="AF50" s="56"/>
      <c r="AG50" s="57"/>
      <c r="AH50" s="57"/>
      <c r="AI50" s="61"/>
      <c r="AJ50" s="61">
        <f t="shared" ref="AJ50:AJ51" si="42">SUM(AF50:AI50)</f>
        <v>0</v>
      </c>
      <c r="AK50" s="62"/>
      <c r="AL50" s="55">
        <f t="shared" si="32"/>
        <v>2777.67</v>
      </c>
    </row>
    <row r="51" spans="1:38" ht="53.25" customHeight="1" x14ac:dyDescent="0.3">
      <c r="A51" s="35" t="s">
        <v>93</v>
      </c>
      <c r="B51" s="36" t="s">
        <v>38</v>
      </c>
      <c r="C51" s="49">
        <v>10</v>
      </c>
      <c r="D51" s="60">
        <v>59.44</v>
      </c>
      <c r="E51" s="61"/>
      <c r="F51" s="61"/>
      <c r="G51" s="61"/>
      <c r="H51" s="61">
        <f t="shared" si="38"/>
        <v>59.44</v>
      </c>
      <c r="I51" s="62">
        <v>69.44</v>
      </c>
      <c r="J51" s="49">
        <f t="shared" si="34"/>
        <v>0</v>
      </c>
      <c r="K51" s="56"/>
      <c r="L51" s="57"/>
      <c r="M51" s="57"/>
      <c r="N51" s="57"/>
      <c r="O51" s="61">
        <f t="shared" si="39"/>
        <v>0</v>
      </c>
      <c r="P51" s="62"/>
      <c r="Q51" s="49">
        <f t="shared" si="35"/>
        <v>0</v>
      </c>
      <c r="R51" s="58"/>
      <c r="S51" s="57"/>
      <c r="T51" s="57"/>
      <c r="U51" s="61"/>
      <c r="V51" s="61">
        <f t="shared" si="40"/>
        <v>0</v>
      </c>
      <c r="W51" s="63"/>
      <c r="X51" s="49">
        <f t="shared" si="36"/>
        <v>0</v>
      </c>
      <c r="Y51" s="56"/>
      <c r="Z51" s="57"/>
      <c r="AA51" s="57"/>
      <c r="AB51" s="57"/>
      <c r="AC51" s="61">
        <f t="shared" si="41"/>
        <v>0</v>
      </c>
      <c r="AD51" s="62"/>
      <c r="AE51" s="49">
        <f t="shared" si="37"/>
        <v>0</v>
      </c>
      <c r="AF51" s="56"/>
      <c r="AG51" s="57"/>
      <c r="AH51" s="57"/>
      <c r="AI51" s="61"/>
      <c r="AJ51" s="61">
        <f t="shared" si="42"/>
        <v>0</v>
      </c>
      <c r="AK51" s="62"/>
      <c r="AL51" s="55">
        <f t="shared" si="32"/>
        <v>59.44</v>
      </c>
    </row>
    <row r="52" spans="1:38" ht="42.75" customHeight="1" x14ac:dyDescent="0.3">
      <c r="A52" s="35" t="s">
        <v>94</v>
      </c>
      <c r="B52" s="36" t="s">
        <v>57</v>
      </c>
      <c r="C52" s="49"/>
      <c r="D52" s="60"/>
      <c r="E52" s="61">
        <v>32</v>
      </c>
      <c r="F52" s="61"/>
      <c r="G52" s="61"/>
      <c r="H52" s="61">
        <f t="shared" si="38"/>
        <v>32</v>
      </c>
      <c r="I52" s="62">
        <v>32</v>
      </c>
      <c r="J52" s="49">
        <f t="shared" si="34"/>
        <v>0</v>
      </c>
      <c r="K52" s="56"/>
      <c r="L52" s="57"/>
      <c r="M52" s="57"/>
      <c r="N52" s="57"/>
      <c r="O52" s="61"/>
      <c r="P52" s="62"/>
      <c r="Q52" s="49"/>
      <c r="R52" s="58"/>
      <c r="S52" s="57"/>
      <c r="T52" s="57"/>
      <c r="U52" s="61"/>
      <c r="V52" s="61"/>
      <c r="W52" s="63"/>
      <c r="X52" s="49"/>
      <c r="Y52" s="56"/>
      <c r="Z52" s="57"/>
      <c r="AA52" s="57"/>
      <c r="AB52" s="57"/>
      <c r="AC52" s="61"/>
      <c r="AD52" s="62"/>
      <c r="AE52" s="49"/>
      <c r="AF52" s="56"/>
      <c r="AG52" s="57"/>
      <c r="AH52" s="57"/>
      <c r="AI52" s="61"/>
      <c r="AJ52" s="61"/>
      <c r="AK52" s="62"/>
      <c r="AL52" s="55">
        <f t="shared" si="32"/>
        <v>32</v>
      </c>
    </row>
    <row r="53" spans="1:38" ht="30" customHeight="1" x14ac:dyDescent="0.3">
      <c r="A53" s="35" t="s">
        <v>95</v>
      </c>
      <c r="B53" s="46" t="s">
        <v>59</v>
      </c>
      <c r="C53" s="64"/>
      <c r="D53" s="65"/>
      <c r="E53" s="66"/>
      <c r="F53" s="66"/>
      <c r="G53" s="66">
        <v>48.13</v>
      </c>
      <c r="H53" s="66">
        <f t="shared" si="38"/>
        <v>48.13</v>
      </c>
      <c r="I53" s="67">
        <v>48.13</v>
      </c>
      <c r="J53" s="64">
        <f t="shared" si="34"/>
        <v>0</v>
      </c>
      <c r="K53" s="68"/>
      <c r="L53" s="69"/>
      <c r="M53" s="69"/>
      <c r="N53" s="69"/>
      <c r="O53" s="66">
        <f t="shared" si="39"/>
        <v>0</v>
      </c>
      <c r="P53" s="67"/>
      <c r="Q53" s="64">
        <f t="shared" si="35"/>
        <v>0</v>
      </c>
      <c r="R53" s="70"/>
      <c r="S53" s="69"/>
      <c r="T53" s="69"/>
      <c r="U53" s="66"/>
      <c r="V53" s="66">
        <f t="shared" si="40"/>
        <v>0</v>
      </c>
      <c r="W53" s="71"/>
      <c r="X53" s="64">
        <f t="shared" si="36"/>
        <v>0</v>
      </c>
      <c r="Y53" s="68"/>
      <c r="Z53" s="69"/>
      <c r="AA53" s="69"/>
      <c r="AB53" s="69"/>
      <c r="AC53" s="66">
        <f t="shared" ref="AC53:AC74" si="43">SUM(Y53:AB53)</f>
        <v>0</v>
      </c>
      <c r="AD53" s="67"/>
      <c r="AE53" s="64">
        <f t="shared" si="37"/>
        <v>0</v>
      </c>
      <c r="AF53" s="68"/>
      <c r="AG53" s="69"/>
      <c r="AH53" s="69"/>
      <c r="AI53" s="66"/>
      <c r="AJ53" s="66">
        <f t="shared" ref="AJ53:AJ63" si="44">SUM(AF53:AI53)</f>
        <v>0</v>
      </c>
      <c r="AK53" s="67"/>
      <c r="AL53" s="55">
        <f t="shared" si="32"/>
        <v>48.13</v>
      </c>
    </row>
    <row r="54" spans="1:38" ht="31.2" customHeight="1" x14ac:dyDescent="0.3">
      <c r="A54" s="35" t="s">
        <v>96</v>
      </c>
      <c r="B54" s="46" t="s">
        <v>61</v>
      </c>
      <c r="C54" s="64"/>
      <c r="D54" s="65"/>
      <c r="E54" s="66"/>
      <c r="F54" s="66"/>
      <c r="G54" s="66">
        <v>33.11</v>
      </c>
      <c r="H54" s="66">
        <f t="shared" si="38"/>
        <v>33.11</v>
      </c>
      <c r="I54" s="67">
        <v>33.11</v>
      </c>
      <c r="J54" s="64">
        <f t="shared" si="34"/>
        <v>0</v>
      </c>
      <c r="K54" s="68"/>
      <c r="L54" s="69"/>
      <c r="M54" s="69"/>
      <c r="N54" s="69"/>
      <c r="O54" s="66">
        <f t="shared" si="39"/>
        <v>0</v>
      </c>
      <c r="P54" s="67"/>
      <c r="Q54" s="64">
        <f t="shared" si="35"/>
        <v>0</v>
      </c>
      <c r="R54" s="70"/>
      <c r="S54" s="69"/>
      <c r="T54" s="69"/>
      <c r="U54" s="66"/>
      <c r="V54" s="66">
        <f t="shared" si="40"/>
        <v>0</v>
      </c>
      <c r="W54" s="71"/>
      <c r="X54" s="64">
        <f t="shared" si="36"/>
        <v>0</v>
      </c>
      <c r="Y54" s="68"/>
      <c r="Z54" s="69"/>
      <c r="AA54" s="69"/>
      <c r="AB54" s="69"/>
      <c r="AC54" s="66">
        <f t="shared" si="43"/>
        <v>0</v>
      </c>
      <c r="AD54" s="67"/>
      <c r="AE54" s="64">
        <f t="shared" si="37"/>
        <v>0</v>
      </c>
      <c r="AF54" s="68"/>
      <c r="AG54" s="69"/>
      <c r="AH54" s="69"/>
      <c r="AI54" s="66"/>
      <c r="AJ54" s="66">
        <f t="shared" si="44"/>
        <v>0</v>
      </c>
      <c r="AK54" s="67"/>
      <c r="AL54" s="55">
        <f t="shared" si="32"/>
        <v>33.11</v>
      </c>
    </row>
    <row r="55" spans="1:38" ht="29.25" customHeight="1" x14ac:dyDescent="0.3">
      <c r="A55" s="35" t="s">
        <v>97</v>
      </c>
      <c r="B55" s="46" t="s">
        <v>63</v>
      </c>
      <c r="C55" s="64"/>
      <c r="D55" s="65"/>
      <c r="E55" s="66"/>
      <c r="F55" s="66">
        <v>72.19</v>
      </c>
      <c r="G55" s="66"/>
      <c r="H55" s="66">
        <f t="shared" si="38"/>
        <v>72.19</v>
      </c>
      <c r="I55" s="67">
        <v>72.19</v>
      </c>
      <c r="J55" s="64">
        <f t="shared" si="34"/>
        <v>0</v>
      </c>
      <c r="K55" s="68"/>
      <c r="L55" s="69"/>
      <c r="M55" s="69"/>
      <c r="N55" s="69"/>
      <c r="O55" s="66">
        <f t="shared" si="39"/>
        <v>0</v>
      </c>
      <c r="P55" s="67"/>
      <c r="Q55" s="64">
        <f t="shared" si="35"/>
        <v>0</v>
      </c>
      <c r="R55" s="70"/>
      <c r="S55" s="69"/>
      <c r="T55" s="69"/>
      <c r="U55" s="66"/>
      <c r="V55" s="66">
        <f t="shared" si="40"/>
        <v>0</v>
      </c>
      <c r="W55" s="71"/>
      <c r="X55" s="64">
        <f t="shared" si="36"/>
        <v>0</v>
      </c>
      <c r="Y55" s="68"/>
      <c r="Z55" s="69"/>
      <c r="AA55" s="69"/>
      <c r="AB55" s="69"/>
      <c r="AC55" s="66">
        <f t="shared" si="43"/>
        <v>0</v>
      </c>
      <c r="AD55" s="67"/>
      <c r="AE55" s="64">
        <f t="shared" si="37"/>
        <v>0</v>
      </c>
      <c r="AF55" s="68"/>
      <c r="AG55" s="69"/>
      <c r="AH55" s="69"/>
      <c r="AI55" s="66"/>
      <c r="AJ55" s="66">
        <f t="shared" si="44"/>
        <v>0</v>
      </c>
      <c r="AK55" s="67"/>
      <c r="AL55" s="55">
        <f t="shared" si="32"/>
        <v>72.19</v>
      </c>
    </row>
    <row r="56" spans="1:38" ht="23.4" customHeight="1" x14ac:dyDescent="0.3">
      <c r="A56" s="35" t="s">
        <v>98</v>
      </c>
      <c r="B56" s="46" t="s">
        <v>52</v>
      </c>
      <c r="C56" s="64"/>
      <c r="D56" s="65"/>
      <c r="E56" s="66"/>
      <c r="F56" s="66">
        <v>90</v>
      </c>
      <c r="G56" s="66"/>
      <c r="H56" s="66">
        <f t="shared" si="38"/>
        <v>90</v>
      </c>
      <c r="I56" s="67">
        <v>90</v>
      </c>
      <c r="J56" s="64">
        <f t="shared" si="34"/>
        <v>0</v>
      </c>
      <c r="K56" s="68"/>
      <c r="L56" s="69"/>
      <c r="M56" s="69"/>
      <c r="N56" s="69"/>
      <c r="O56" s="66">
        <f t="shared" si="39"/>
        <v>0</v>
      </c>
      <c r="P56" s="67"/>
      <c r="Q56" s="64">
        <f t="shared" si="35"/>
        <v>0</v>
      </c>
      <c r="R56" s="70"/>
      <c r="S56" s="69"/>
      <c r="T56" s="69"/>
      <c r="U56" s="66"/>
      <c r="V56" s="66">
        <f t="shared" si="40"/>
        <v>0</v>
      </c>
      <c r="W56" s="71"/>
      <c r="X56" s="64">
        <f t="shared" si="36"/>
        <v>0</v>
      </c>
      <c r="Y56" s="68"/>
      <c r="Z56" s="69"/>
      <c r="AA56" s="69"/>
      <c r="AB56" s="69"/>
      <c r="AC56" s="66">
        <f t="shared" si="43"/>
        <v>0</v>
      </c>
      <c r="AD56" s="67"/>
      <c r="AE56" s="64">
        <f t="shared" si="37"/>
        <v>0</v>
      </c>
      <c r="AF56" s="68"/>
      <c r="AG56" s="69"/>
      <c r="AH56" s="69"/>
      <c r="AI56" s="66"/>
      <c r="AJ56" s="66">
        <f t="shared" si="44"/>
        <v>0</v>
      </c>
      <c r="AK56" s="67"/>
      <c r="AL56" s="55">
        <f t="shared" si="32"/>
        <v>90</v>
      </c>
    </row>
    <row r="57" spans="1:38" ht="24.6" customHeight="1" x14ac:dyDescent="0.3">
      <c r="A57" s="35" t="s">
        <v>99</v>
      </c>
      <c r="B57" s="46" t="s">
        <v>65</v>
      </c>
      <c r="C57" s="64"/>
      <c r="D57" s="65"/>
      <c r="E57" s="66">
        <v>6</v>
      </c>
      <c r="F57" s="66"/>
      <c r="G57" s="66"/>
      <c r="H57" s="66">
        <f t="shared" si="38"/>
        <v>6</v>
      </c>
      <c r="I57" s="67">
        <v>6</v>
      </c>
      <c r="J57" s="64">
        <f t="shared" si="34"/>
        <v>0</v>
      </c>
      <c r="K57" s="68"/>
      <c r="L57" s="69"/>
      <c r="M57" s="69"/>
      <c r="N57" s="69"/>
      <c r="O57" s="66">
        <f t="shared" si="39"/>
        <v>0</v>
      </c>
      <c r="P57" s="67"/>
      <c r="Q57" s="64">
        <f t="shared" si="35"/>
        <v>0</v>
      </c>
      <c r="R57" s="70"/>
      <c r="S57" s="69"/>
      <c r="T57" s="69"/>
      <c r="U57" s="66"/>
      <c r="V57" s="66">
        <f t="shared" si="40"/>
        <v>0</v>
      </c>
      <c r="W57" s="71"/>
      <c r="X57" s="64">
        <f t="shared" si="36"/>
        <v>0</v>
      </c>
      <c r="Y57" s="68"/>
      <c r="Z57" s="69"/>
      <c r="AA57" s="69"/>
      <c r="AB57" s="69"/>
      <c r="AC57" s="66">
        <f t="shared" si="43"/>
        <v>0</v>
      </c>
      <c r="AD57" s="67"/>
      <c r="AE57" s="64">
        <f t="shared" si="37"/>
        <v>0</v>
      </c>
      <c r="AF57" s="68"/>
      <c r="AG57" s="69"/>
      <c r="AH57" s="69"/>
      <c r="AI57" s="66"/>
      <c r="AJ57" s="66">
        <f t="shared" si="44"/>
        <v>0</v>
      </c>
      <c r="AK57" s="67"/>
      <c r="AL57" s="55">
        <f t="shared" si="32"/>
        <v>6</v>
      </c>
    </row>
    <row r="58" spans="1:38" ht="31.2" customHeight="1" x14ac:dyDescent="0.3">
      <c r="A58" s="35" t="s">
        <v>100</v>
      </c>
      <c r="B58" s="46" t="s">
        <v>101</v>
      </c>
      <c r="C58" s="64"/>
      <c r="D58" s="65"/>
      <c r="E58" s="66"/>
      <c r="F58" s="66"/>
      <c r="G58" s="66">
        <v>23</v>
      </c>
      <c r="H58" s="66">
        <f t="shared" si="38"/>
        <v>23</v>
      </c>
      <c r="I58" s="67">
        <v>23</v>
      </c>
      <c r="J58" s="64">
        <f t="shared" si="34"/>
        <v>0</v>
      </c>
      <c r="K58" s="68"/>
      <c r="L58" s="69"/>
      <c r="M58" s="69"/>
      <c r="N58" s="69"/>
      <c r="O58" s="66">
        <f t="shared" si="39"/>
        <v>0</v>
      </c>
      <c r="P58" s="67"/>
      <c r="Q58" s="64">
        <f t="shared" si="35"/>
        <v>0</v>
      </c>
      <c r="R58" s="70"/>
      <c r="S58" s="69"/>
      <c r="T58" s="69"/>
      <c r="U58" s="66"/>
      <c r="V58" s="66">
        <f t="shared" si="40"/>
        <v>0</v>
      </c>
      <c r="W58" s="71"/>
      <c r="X58" s="64">
        <f t="shared" si="36"/>
        <v>0</v>
      </c>
      <c r="Y58" s="68"/>
      <c r="Z58" s="69"/>
      <c r="AA58" s="69"/>
      <c r="AB58" s="69"/>
      <c r="AC58" s="66">
        <f t="shared" si="43"/>
        <v>0</v>
      </c>
      <c r="AD58" s="67"/>
      <c r="AE58" s="64">
        <f t="shared" si="37"/>
        <v>0</v>
      </c>
      <c r="AF58" s="68"/>
      <c r="AG58" s="69"/>
      <c r="AH58" s="69"/>
      <c r="AI58" s="66"/>
      <c r="AJ58" s="66">
        <f t="shared" si="44"/>
        <v>0</v>
      </c>
      <c r="AK58" s="67"/>
      <c r="AL58" s="55">
        <f t="shared" si="32"/>
        <v>23</v>
      </c>
    </row>
    <row r="59" spans="1:38" ht="31.5" customHeight="1" x14ac:dyDescent="0.3">
      <c r="A59" s="72" t="s">
        <v>102</v>
      </c>
      <c r="B59" s="73" t="s">
        <v>67</v>
      </c>
      <c r="C59" s="64"/>
      <c r="D59" s="65"/>
      <c r="E59" s="66"/>
      <c r="F59" s="66"/>
      <c r="G59" s="66"/>
      <c r="H59" s="66">
        <f t="shared" si="38"/>
        <v>0</v>
      </c>
      <c r="I59" s="67">
        <v>0</v>
      </c>
      <c r="J59" s="64">
        <f t="shared" si="34"/>
        <v>0</v>
      </c>
      <c r="K59" s="68"/>
      <c r="L59" s="69"/>
      <c r="M59" s="66">
        <v>148.13</v>
      </c>
      <c r="N59" s="66"/>
      <c r="O59" s="66">
        <f t="shared" si="39"/>
        <v>148.13</v>
      </c>
      <c r="P59" s="67">
        <v>148.13</v>
      </c>
      <c r="Q59" s="64">
        <f t="shared" si="35"/>
        <v>0</v>
      </c>
      <c r="R59" s="70"/>
      <c r="S59" s="69"/>
      <c r="T59" s="69"/>
      <c r="U59" s="66"/>
      <c r="V59" s="66">
        <f t="shared" si="40"/>
        <v>0</v>
      </c>
      <c r="W59" s="71"/>
      <c r="X59" s="64">
        <f t="shared" si="36"/>
        <v>0</v>
      </c>
      <c r="Y59" s="68"/>
      <c r="Z59" s="69"/>
      <c r="AA59" s="66"/>
      <c r="AB59" s="66"/>
      <c r="AC59" s="66">
        <f t="shared" si="43"/>
        <v>0</v>
      </c>
      <c r="AD59" s="67"/>
      <c r="AE59" s="64">
        <f t="shared" si="37"/>
        <v>0</v>
      </c>
      <c r="AF59" s="68"/>
      <c r="AG59" s="69"/>
      <c r="AH59" s="69"/>
      <c r="AI59" s="66"/>
      <c r="AJ59" s="66">
        <f t="shared" si="44"/>
        <v>0</v>
      </c>
      <c r="AK59" s="67"/>
      <c r="AL59" s="55">
        <f t="shared" si="32"/>
        <v>148.13</v>
      </c>
    </row>
    <row r="60" spans="1:38" ht="81" customHeight="1" x14ac:dyDescent="0.3">
      <c r="A60" s="35" t="s">
        <v>103</v>
      </c>
      <c r="B60" s="45" t="s">
        <v>104</v>
      </c>
      <c r="C60" s="74"/>
      <c r="D60" s="75"/>
      <c r="E60" s="76"/>
      <c r="F60" s="76"/>
      <c r="G60" s="66">
        <v>10</v>
      </c>
      <c r="H60" s="66">
        <f t="shared" si="38"/>
        <v>10</v>
      </c>
      <c r="I60" s="67">
        <v>10</v>
      </c>
      <c r="J60" s="64">
        <f t="shared" si="34"/>
        <v>0</v>
      </c>
      <c r="K60" s="68"/>
      <c r="L60" s="69"/>
      <c r="M60" s="69"/>
      <c r="N60" s="66">
        <v>10</v>
      </c>
      <c r="O60" s="66">
        <f t="shared" si="39"/>
        <v>10</v>
      </c>
      <c r="P60" s="67">
        <v>10</v>
      </c>
      <c r="Q60" s="64">
        <f t="shared" si="35"/>
        <v>0</v>
      </c>
      <c r="R60" s="70"/>
      <c r="S60" s="69"/>
      <c r="T60" s="69"/>
      <c r="U60" s="66">
        <v>10</v>
      </c>
      <c r="V60" s="66">
        <f t="shared" si="40"/>
        <v>10</v>
      </c>
      <c r="W60" s="71">
        <v>10</v>
      </c>
      <c r="X60" s="64">
        <f t="shared" si="36"/>
        <v>0</v>
      </c>
      <c r="Y60" s="68"/>
      <c r="Z60" s="69"/>
      <c r="AA60" s="69"/>
      <c r="AB60" s="66"/>
      <c r="AC60" s="66">
        <f t="shared" si="43"/>
        <v>0</v>
      </c>
      <c r="AD60" s="67"/>
      <c r="AE60" s="64">
        <f t="shared" si="37"/>
        <v>0</v>
      </c>
      <c r="AF60" s="68"/>
      <c r="AG60" s="69"/>
      <c r="AH60" s="69"/>
      <c r="AI60" s="66"/>
      <c r="AJ60" s="66">
        <f t="shared" si="44"/>
        <v>0</v>
      </c>
      <c r="AK60" s="67"/>
      <c r="AL60" s="55">
        <f t="shared" si="32"/>
        <v>30</v>
      </c>
    </row>
    <row r="61" spans="1:38" ht="50.25" customHeight="1" x14ac:dyDescent="0.3">
      <c r="A61" s="35" t="s">
        <v>105</v>
      </c>
      <c r="B61" s="46" t="s">
        <v>69</v>
      </c>
      <c r="C61" s="74"/>
      <c r="D61" s="75"/>
      <c r="E61" s="76"/>
      <c r="F61" s="76"/>
      <c r="G61" s="66"/>
      <c r="H61" s="66">
        <f t="shared" si="38"/>
        <v>0</v>
      </c>
      <c r="I61" s="67"/>
      <c r="J61" s="64">
        <f t="shared" si="34"/>
        <v>0</v>
      </c>
      <c r="K61" s="68"/>
      <c r="L61" s="69"/>
      <c r="M61" s="66">
        <v>150</v>
      </c>
      <c r="N61" s="69"/>
      <c r="O61" s="66">
        <f t="shared" si="39"/>
        <v>150</v>
      </c>
      <c r="P61" s="67">
        <v>150</v>
      </c>
      <c r="Q61" s="64">
        <f t="shared" si="35"/>
        <v>0</v>
      </c>
      <c r="R61" s="70"/>
      <c r="S61" s="69"/>
      <c r="T61" s="69"/>
      <c r="U61" s="66"/>
      <c r="V61" s="66">
        <f t="shared" si="40"/>
        <v>0</v>
      </c>
      <c r="W61" s="71"/>
      <c r="X61" s="64">
        <f t="shared" si="36"/>
        <v>0</v>
      </c>
      <c r="Y61" s="68"/>
      <c r="Z61" s="69"/>
      <c r="AA61" s="66"/>
      <c r="AB61" s="69"/>
      <c r="AC61" s="66">
        <f t="shared" si="43"/>
        <v>0</v>
      </c>
      <c r="AD61" s="67"/>
      <c r="AE61" s="64">
        <f t="shared" si="37"/>
        <v>0</v>
      </c>
      <c r="AF61" s="68"/>
      <c r="AG61" s="69"/>
      <c r="AH61" s="69"/>
      <c r="AI61" s="66"/>
      <c r="AJ61" s="66">
        <f t="shared" si="44"/>
        <v>0</v>
      </c>
      <c r="AK61" s="67"/>
      <c r="AL61" s="55">
        <f t="shared" si="32"/>
        <v>150</v>
      </c>
    </row>
    <row r="62" spans="1:38" ht="40.5" customHeight="1" x14ac:dyDescent="0.3">
      <c r="A62" s="35" t="s">
        <v>106</v>
      </c>
      <c r="B62" s="77" t="s">
        <v>71</v>
      </c>
      <c r="C62" s="74"/>
      <c r="D62" s="75"/>
      <c r="E62" s="76"/>
      <c r="F62" s="76"/>
      <c r="G62" s="66"/>
      <c r="H62" s="66">
        <f t="shared" si="38"/>
        <v>0</v>
      </c>
      <c r="I62" s="67"/>
      <c r="J62" s="64">
        <f t="shared" si="34"/>
        <v>0</v>
      </c>
      <c r="K62" s="68"/>
      <c r="L62" s="69"/>
      <c r="M62" s="69"/>
      <c r="N62" s="66">
        <v>148.30000000000001</v>
      </c>
      <c r="O62" s="66">
        <f t="shared" si="39"/>
        <v>148.30000000000001</v>
      </c>
      <c r="P62" s="67">
        <v>148.30000000000001</v>
      </c>
      <c r="Q62" s="64">
        <f t="shared" si="35"/>
        <v>0</v>
      </c>
      <c r="R62" s="70"/>
      <c r="S62" s="69"/>
      <c r="T62" s="66"/>
      <c r="U62" s="66"/>
      <c r="V62" s="66">
        <f t="shared" si="40"/>
        <v>0</v>
      </c>
      <c r="W62" s="71"/>
      <c r="X62" s="64">
        <f t="shared" si="36"/>
        <v>0</v>
      </c>
      <c r="Y62" s="68"/>
      <c r="Z62" s="69"/>
      <c r="AA62" s="69"/>
      <c r="AB62" s="66"/>
      <c r="AC62" s="66">
        <f t="shared" si="43"/>
        <v>0</v>
      </c>
      <c r="AD62" s="67"/>
      <c r="AE62" s="64">
        <f t="shared" si="37"/>
        <v>0</v>
      </c>
      <c r="AF62" s="68"/>
      <c r="AG62" s="69"/>
      <c r="AH62" s="66"/>
      <c r="AI62" s="66"/>
      <c r="AJ62" s="66">
        <f t="shared" si="44"/>
        <v>0</v>
      </c>
      <c r="AK62" s="67"/>
      <c r="AL62" s="55">
        <f t="shared" si="32"/>
        <v>148.30000000000001</v>
      </c>
    </row>
    <row r="63" spans="1:38" ht="19.5" customHeight="1" x14ac:dyDescent="0.3">
      <c r="A63" s="35" t="s">
        <v>107</v>
      </c>
      <c r="B63" s="47" t="s">
        <v>55</v>
      </c>
      <c r="C63" s="64"/>
      <c r="D63" s="65"/>
      <c r="E63" s="66">
        <v>95</v>
      </c>
      <c r="F63" s="66"/>
      <c r="G63" s="66"/>
      <c r="H63" s="66">
        <f t="shared" si="38"/>
        <v>95</v>
      </c>
      <c r="I63" s="67">
        <v>95</v>
      </c>
      <c r="J63" s="64">
        <f t="shared" si="34"/>
        <v>0</v>
      </c>
      <c r="K63" s="68"/>
      <c r="L63" s="69"/>
      <c r="M63" s="69"/>
      <c r="N63" s="69"/>
      <c r="O63" s="66">
        <f t="shared" si="39"/>
        <v>0</v>
      </c>
      <c r="P63" s="67"/>
      <c r="Q63" s="64">
        <f t="shared" si="35"/>
        <v>0</v>
      </c>
      <c r="R63" s="70"/>
      <c r="S63" s="69"/>
      <c r="T63" s="69"/>
      <c r="U63" s="66"/>
      <c r="V63" s="66">
        <f t="shared" si="40"/>
        <v>0</v>
      </c>
      <c r="W63" s="71"/>
      <c r="X63" s="64">
        <f t="shared" si="36"/>
        <v>0</v>
      </c>
      <c r="Y63" s="68"/>
      <c r="Z63" s="69"/>
      <c r="AA63" s="69"/>
      <c r="AB63" s="69"/>
      <c r="AC63" s="66">
        <f t="shared" si="43"/>
        <v>0</v>
      </c>
      <c r="AD63" s="67"/>
      <c r="AE63" s="64">
        <f t="shared" si="37"/>
        <v>0</v>
      </c>
      <c r="AF63" s="68"/>
      <c r="AG63" s="69"/>
      <c r="AH63" s="69"/>
      <c r="AI63" s="66"/>
      <c r="AJ63" s="66">
        <f t="shared" si="44"/>
        <v>0</v>
      </c>
      <c r="AK63" s="67"/>
      <c r="AL63" s="55">
        <f t="shared" si="32"/>
        <v>95</v>
      </c>
    </row>
    <row r="64" spans="1:38" ht="22.5" customHeight="1" x14ac:dyDescent="0.3">
      <c r="A64" s="35" t="s">
        <v>108</v>
      </c>
      <c r="B64" s="44" t="str">
        <f>[2]vandens!B26</f>
        <v>Raguviškių vandens gerinimo įrenginiai</v>
      </c>
      <c r="C64" s="64">
        <f>[2]vandens!C26</f>
        <v>0</v>
      </c>
      <c r="D64" s="65">
        <f>[2]vandens!D26</f>
        <v>0</v>
      </c>
      <c r="E64" s="66">
        <f>[2]vandens!E26</f>
        <v>0</v>
      </c>
      <c r="F64" s="66">
        <f>[2]vandens!F26</f>
        <v>0</v>
      </c>
      <c r="G64" s="66">
        <v>0</v>
      </c>
      <c r="H64" s="66">
        <f t="shared" si="38"/>
        <v>0</v>
      </c>
      <c r="I64" s="67"/>
      <c r="J64" s="64">
        <f t="shared" si="34"/>
        <v>0</v>
      </c>
      <c r="K64" s="65">
        <f>[2]vandens!K26</f>
        <v>0</v>
      </c>
      <c r="L64" s="66">
        <f>[2]vandens!L26</f>
        <v>0</v>
      </c>
      <c r="M64" s="66">
        <f>[2]vandens!M26</f>
        <v>0</v>
      </c>
      <c r="N64" s="66">
        <v>290</v>
      </c>
      <c r="O64" s="66">
        <f t="shared" si="39"/>
        <v>290</v>
      </c>
      <c r="P64" s="67">
        <v>290</v>
      </c>
      <c r="Q64" s="64">
        <f t="shared" si="35"/>
        <v>0</v>
      </c>
      <c r="R64" s="78">
        <f>[2]vandens!R26</f>
        <v>0</v>
      </c>
      <c r="S64" s="66">
        <f>[2]vandens!S26</f>
        <v>0</v>
      </c>
      <c r="T64" s="66">
        <f>[2]vandens!T26</f>
        <v>0</v>
      </c>
      <c r="U64" s="66">
        <f>[2]vandens!U26</f>
        <v>0</v>
      </c>
      <c r="V64" s="66">
        <f>[2]vandens!V26</f>
        <v>0</v>
      </c>
      <c r="W64" s="71">
        <f>[2]vandens!W26</f>
        <v>0</v>
      </c>
      <c r="X64" s="64">
        <f t="shared" si="36"/>
        <v>0</v>
      </c>
      <c r="Y64" s="65"/>
      <c r="Z64" s="66"/>
      <c r="AA64" s="66"/>
      <c r="AB64" s="66"/>
      <c r="AC64" s="66">
        <f t="shared" si="43"/>
        <v>0</v>
      </c>
      <c r="AD64" s="67"/>
      <c r="AE64" s="64">
        <f t="shared" si="37"/>
        <v>0</v>
      </c>
      <c r="AF64" s="65" t="e">
        <f>[2]vandens!AF26</f>
        <v>#REF!</v>
      </c>
      <c r="AG64" s="66" t="e">
        <f>[2]vandens!AG26</f>
        <v>#REF!</v>
      </c>
      <c r="AH64" s="66" t="e">
        <f>[2]vandens!AH26</f>
        <v>#REF!</v>
      </c>
      <c r="AI64" s="66" t="e">
        <f>[2]vandens!AI26</f>
        <v>#REF!</v>
      </c>
      <c r="AJ64" s="66" t="e">
        <f>[2]vandens!AJ26</f>
        <v>#REF!</v>
      </c>
      <c r="AK64" s="67" t="e">
        <f>[2]vandens!AK26</f>
        <v>#REF!</v>
      </c>
      <c r="AL64" s="55" t="e">
        <f t="shared" si="32"/>
        <v>#REF!</v>
      </c>
    </row>
    <row r="65" spans="1:38" ht="22.5" customHeight="1" x14ac:dyDescent="0.3">
      <c r="A65" s="35" t="s">
        <v>109</v>
      </c>
      <c r="B65" s="44" t="str">
        <f>[2]vandens!B27</f>
        <v>Leliūnų vandens gerinimo įrenginiai</v>
      </c>
      <c r="C65" s="64">
        <f>[2]vandens!C27</f>
        <v>0</v>
      </c>
      <c r="D65" s="65">
        <f>[2]vandens!D27</f>
        <v>0</v>
      </c>
      <c r="E65" s="66">
        <f>[2]vandens!E27</f>
        <v>0</v>
      </c>
      <c r="F65" s="66">
        <f>[2]vandens!F27</f>
        <v>0</v>
      </c>
      <c r="G65" s="66">
        <v>0</v>
      </c>
      <c r="H65" s="66">
        <f t="shared" si="38"/>
        <v>0</v>
      </c>
      <c r="I65" s="67"/>
      <c r="J65" s="64">
        <f t="shared" si="34"/>
        <v>0</v>
      </c>
      <c r="K65" s="65">
        <f>[2]vandens!K27</f>
        <v>0</v>
      </c>
      <c r="L65" s="66">
        <f>[2]vandens!L27</f>
        <v>0</v>
      </c>
      <c r="M65" s="66">
        <f>[2]vandens!M27</f>
        <v>0</v>
      </c>
      <c r="N65" s="66">
        <v>285.60000000000002</v>
      </c>
      <c r="O65" s="66">
        <f t="shared" si="39"/>
        <v>285.60000000000002</v>
      </c>
      <c r="P65" s="67">
        <v>285.60000000000002</v>
      </c>
      <c r="Q65" s="64">
        <f t="shared" si="35"/>
        <v>0</v>
      </c>
      <c r="R65" s="78">
        <f>[2]vandens!R27</f>
        <v>0</v>
      </c>
      <c r="S65" s="66">
        <f>[2]vandens!S27</f>
        <v>0</v>
      </c>
      <c r="T65" s="66">
        <f>[2]vandens!T27</f>
        <v>0</v>
      </c>
      <c r="U65" s="66">
        <f>[2]vandens!U27</f>
        <v>0</v>
      </c>
      <c r="V65" s="66">
        <f>[2]vandens!V27</f>
        <v>0</v>
      </c>
      <c r="W65" s="71">
        <f>[2]vandens!W27</f>
        <v>0</v>
      </c>
      <c r="X65" s="64">
        <f t="shared" si="36"/>
        <v>0</v>
      </c>
      <c r="Y65" s="65"/>
      <c r="Z65" s="66"/>
      <c r="AA65" s="66"/>
      <c r="AB65" s="66"/>
      <c r="AC65" s="66">
        <f t="shared" si="43"/>
        <v>0</v>
      </c>
      <c r="AD65" s="67"/>
      <c r="AE65" s="64">
        <f t="shared" si="37"/>
        <v>0</v>
      </c>
      <c r="AF65" s="65" t="e">
        <f>[2]vandens!AF27</f>
        <v>#REF!</v>
      </c>
      <c r="AG65" s="66" t="e">
        <f>[2]vandens!AG27</f>
        <v>#REF!</v>
      </c>
      <c r="AH65" s="66" t="e">
        <f>[2]vandens!AH27</f>
        <v>#REF!</v>
      </c>
      <c r="AI65" s="66" t="e">
        <f>[2]vandens!AI27</f>
        <v>#REF!</v>
      </c>
      <c r="AJ65" s="66" t="e">
        <f>[2]vandens!AJ27</f>
        <v>#REF!</v>
      </c>
      <c r="AK65" s="67" t="e">
        <f>[2]vandens!AK27</f>
        <v>#REF!</v>
      </c>
      <c r="AL65" s="55" t="e">
        <f t="shared" si="32"/>
        <v>#REF!</v>
      </c>
    </row>
    <row r="66" spans="1:38" ht="22.5" customHeight="1" x14ac:dyDescent="0.3">
      <c r="A66" s="35" t="s">
        <v>110</v>
      </c>
      <c r="B66" s="44" t="str">
        <f>[2]vandens!B28</f>
        <v>Juodupėnų vandens gerinimo įrenginiai</v>
      </c>
      <c r="C66" s="64">
        <f>[2]vandens!C28</f>
        <v>0</v>
      </c>
      <c r="D66" s="65">
        <f>[2]vandens!D28</f>
        <v>0</v>
      </c>
      <c r="E66" s="66">
        <f>[2]vandens!E28</f>
        <v>0</v>
      </c>
      <c r="F66" s="66">
        <f>[2]vandens!F28</f>
        <v>0</v>
      </c>
      <c r="G66" s="66">
        <f>[2]vandens!G28</f>
        <v>0</v>
      </c>
      <c r="H66" s="66">
        <f t="shared" si="38"/>
        <v>0</v>
      </c>
      <c r="I66" s="67"/>
      <c r="J66" s="64">
        <f t="shared" si="34"/>
        <v>0</v>
      </c>
      <c r="K66" s="65">
        <f>[2]vandens!K28</f>
        <v>0</v>
      </c>
      <c r="L66" s="66">
        <f>[2]vandens!L28</f>
        <v>0</v>
      </c>
      <c r="M66" s="66">
        <v>0</v>
      </c>
      <c r="N66" s="66">
        <f>[2]vandens!N28</f>
        <v>0</v>
      </c>
      <c r="O66" s="66">
        <f t="shared" si="39"/>
        <v>0</v>
      </c>
      <c r="P66" s="67"/>
      <c r="Q66" s="64">
        <f t="shared" si="35"/>
        <v>0</v>
      </c>
      <c r="R66" s="78">
        <f>[2]vandens!R28</f>
        <v>0</v>
      </c>
      <c r="S66" s="66">
        <f>[2]vandens!S28</f>
        <v>0</v>
      </c>
      <c r="T66" s="66">
        <v>290</v>
      </c>
      <c r="U66" s="66">
        <f>[2]vandens!U28</f>
        <v>0</v>
      </c>
      <c r="V66" s="66">
        <f>SUM(R66:U66)</f>
        <v>290</v>
      </c>
      <c r="W66" s="71">
        <v>290</v>
      </c>
      <c r="X66" s="64">
        <f t="shared" si="36"/>
        <v>0</v>
      </c>
      <c r="Y66" s="65"/>
      <c r="Z66" s="66"/>
      <c r="AA66" s="66"/>
      <c r="AB66" s="66"/>
      <c r="AC66" s="66">
        <f t="shared" si="43"/>
        <v>0</v>
      </c>
      <c r="AD66" s="67"/>
      <c r="AE66" s="64">
        <f t="shared" si="37"/>
        <v>0</v>
      </c>
      <c r="AF66" s="65" t="e">
        <f>[2]vandens!AF28</f>
        <v>#REF!</v>
      </c>
      <c r="AG66" s="66" t="e">
        <f>[2]vandens!AG28</f>
        <v>#REF!</v>
      </c>
      <c r="AH66" s="66" t="e">
        <f>[2]vandens!AH28</f>
        <v>#REF!</v>
      </c>
      <c r="AI66" s="66" t="e">
        <f>[2]vandens!AI28</f>
        <v>#REF!</v>
      </c>
      <c r="AJ66" s="66" t="e">
        <f>[2]vandens!AJ28</f>
        <v>#REF!</v>
      </c>
      <c r="AK66" s="67" t="e">
        <f>[2]vandens!AK28</f>
        <v>#REF!</v>
      </c>
      <c r="AL66" s="55" t="e">
        <f t="shared" si="32"/>
        <v>#REF!</v>
      </c>
    </row>
    <row r="67" spans="1:38" ht="22.5" customHeight="1" x14ac:dyDescent="0.3">
      <c r="A67" s="35" t="s">
        <v>111</v>
      </c>
      <c r="B67" s="44" t="str">
        <f>[2]vandens!B29</f>
        <v>Laukžemės vandens gerinimo įrenginiai</v>
      </c>
      <c r="C67" s="64">
        <f>[2]vandens!C29</f>
        <v>0</v>
      </c>
      <c r="D67" s="65">
        <f>[2]vandens!D29</f>
        <v>0</v>
      </c>
      <c r="E67" s="66">
        <f>[2]vandens!E29</f>
        <v>0</v>
      </c>
      <c r="F67" s="66">
        <f>[2]vandens!F29</f>
        <v>0</v>
      </c>
      <c r="G67" s="66">
        <f>[2]vandens!G29</f>
        <v>0</v>
      </c>
      <c r="H67" s="66">
        <f t="shared" si="38"/>
        <v>0</v>
      </c>
      <c r="I67" s="67"/>
      <c r="J67" s="64">
        <f t="shared" si="34"/>
        <v>0</v>
      </c>
      <c r="K67" s="65">
        <f>[2]vandens!K29</f>
        <v>0</v>
      </c>
      <c r="L67" s="66">
        <f>[2]vandens!L29</f>
        <v>0</v>
      </c>
      <c r="M67" s="66">
        <f>[2]vandens!M29</f>
        <v>0</v>
      </c>
      <c r="N67" s="66">
        <f>[2]vandens!N29</f>
        <v>0</v>
      </c>
      <c r="O67" s="66">
        <f t="shared" si="39"/>
        <v>0</v>
      </c>
      <c r="P67" s="67"/>
      <c r="Q67" s="64">
        <f t="shared" si="35"/>
        <v>0</v>
      </c>
      <c r="R67" s="78">
        <f>[2]vandens!R29</f>
        <v>0</v>
      </c>
      <c r="S67" s="66">
        <f>[2]vandens!S29</f>
        <v>0</v>
      </c>
      <c r="T67" s="66">
        <f>[2]vandens!T29</f>
        <v>295.89999999999998</v>
      </c>
      <c r="U67" s="66">
        <f>[2]vandens!U29</f>
        <v>0</v>
      </c>
      <c r="V67" s="66">
        <f>[2]vandens!V29</f>
        <v>295.89999999999998</v>
      </c>
      <c r="W67" s="71">
        <f>[2]vandens!W29</f>
        <v>295.89999999999998</v>
      </c>
      <c r="X67" s="64">
        <f t="shared" si="36"/>
        <v>0</v>
      </c>
      <c r="Y67" s="65" t="e">
        <f>[2]vandens!Y29</f>
        <v>#REF!</v>
      </c>
      <c r="Z67" s="66" t="e">
        <f>[2]vandens!Z29</f>
        <v>#REF!</v>
      </c>
      <c r="AA67" s="66" t="e">
        <f>[2]vandens!AA29</f>
        <v>#REF!</v>
      </c>
      <c r="AB67" s="66" t="e">
        <f>[2]vandens!AB29</f>
        <v>#REF!</v>
      </c>
      <c r="AC67" s="66" t="e">
        <f t="shared" si="43"/>
        <v>#REF!</v>
      </c>
      <c r="AD67" s="67"/>
      <c r="AE67" s="64" t="e">
        <f t="shared" si="37"/>
        <v>#REF!</v>
      </c>
      <c r="AF67" s="65" t="e">
        <f>[2]vandens!AF29</f>
        <v>#REF!</v>
      </c>
      <c r="AG67" s="66" t="e">
        <f>[2]vandens!AG29</f>
        <v>#REF!</v>
      </c>
      <c r="AH67" s="66" t="e">
        <f>[2]vandens!AH29</f>
        <v>#REF!</v>
      </c>
      <c r="AI67" s="66" t="e">
        <f>[2]vandens!AI29</f>
        <v>#REF!</v>
      </c>
      <c r="AJ67" s="66" t="e">
        <f>[2]vandens!AJ29</f>
        <v>#REF!</v>
      </c>
      <c r="AK67" s="67" t="e">
        <f>[2]vandens!AK29</f>
        <v>#REF!</v>
      </c>
      <c r="AL67" s="55" t="e">
        <f t="shared" si="32"/>
        <v>#REF!</v>
      </c>
    </row>
    <row r="68" spans="1:38" ht="22.5" customHeight="1" x14ac:dyDescent="0.3">
      <c r="A68" s="35" t="s">
        <v>112</v>
      </c>
      <c r="B68" s="44" t="s">
        <v>40</v>
      </c>
      <c r="C68" s="64">
        <v>79.28</v>
      </c>
      <c r="D68" s="65"/>
      <c r="E68" s="65">
        <v>37.799999999999997</v>
      </c>
      <c r="F68" s="65"/>
      <c r="G68" s="65"/>
      <c r="H68" s="66">
        <f>SUM(D68:G68)</f>
        <v>37.799999999999997</v>
      </c>
      <c r="I68" s="67">
        <v>117.08</v>
      </c>
      <c r="J68" s="64">
        <f>C68+H68-I68</f>
        <v>0</v>
      </c>
      <c r="K68" s="65"/>
      <c r="L68" s="65"/>
      <c r="M68" s="65"/>
      <c r="N68" s="65"/>
      <c r="O68" s="66">
        <f t="shared" ref="O68:O69" si="45">SUM(K68:N68)</f>
        <v>0</v>
      </c>
      <c r="P68" s="67"/>
      <c r="Q68" s="64">
        <f t="shared" si="35"/>
        <v>0</v>
      </c>
      <c r="R68" s="78"/>
      <c r="S68" s="65"/>
      <c r="T68" s="65"/>
      <c r="U68" s="65"/>
      <c r="V68" s="66">
        <f t="shared" ref="V68:V78" si="46">SUM(R68:U68)</f>
        <v>0</v>
      </c>
      <c r="W68" s="71"/>
      <c r="X68" s="64">
        <f t="shared" si="36"/>
        <v>0</v>
      </c>
      <c r="Y68" s="65"/>
      <c r="Z68" s="65"/>
      <c r="AA68" s="65"/>
      <c r="AB68" s="65"/>
      <c r="AC68" s="66">
        <f t="shared" si="43"/>
        <v>0</v>
      </c>
      <c r="AD68" s="67"/>
      <c r="AE68" s="64">
        <f t="shared" si="37"/>
        <v>0</v>
      </c>
      <c r="AF68" s="65"/>
      <c r="AG68" s="65"/>
      <c r="AH68" s="65"/>
      <c r="AI68" s="65"/>
      <c r="AJ68" s="66">
        <f t="shared" ref="AJ68:AJ74" si="47">SUM(AF68:AI68)</f>
        <v>0</v>
      </c>
      <c r="AK68" s="67"/>
      <c r="AL68" s="55">
        <f>H68+O68+V68+AC68+AJ68</f>
        <v>37.799999999999997</v>
      </c>
    </row>
    <row r="69" spans="1:38" ht="32.25" customHeight="1" x14ac:dyDescent="0.3">
      <c r="A69" s="35" t="s">
        <v>113</v>
      </c>
      <c r="B69" s="45" t="s">
        <v>114</v>
      </c>
      <c r="C69" s="64"/>
      <c r="D69" s="65"/>
      <c r="E69" s="65"/>
      <c r="F69" s="65">
        <v>13.5</v>
      </c>
      <c r="G69" s="65"/>
      <c r="H69" s="66">
        <f>SUM(D69:G69)</f>
        <v>13.5</v>
      </c>
      <c r="I69" s="67">
        <v>13.5</v>
      </c>
      <c r="J69" s="64">
        <f>C69+H69-I69</f>
        <v>0</v>
      </c>
      <c r="K69" s="65"/>
      <c r="L69" s="65"/>
      <c r="M69" s="65"/>
      <c r="N69" s="65"/>
      <c r="O69" s="66">
        <f t="shared" si="45"/>
        <v>0</v>
      </c>
      <c r="P69" s="67"/>
      <c r="Q69" s="64">
        <f t="shared" si="35"/>
        <v>0</v>
      </c>
      <c r="R69" s="78"/>
      <c r="S69" s="65"/>
      <c r="T69" s="65"/>
      <c r="U69" s="65"/>
      <c r="V69" s="66">
        <f t="shared" si="46"/>
        <v>0</v>
      </c>
      <c r="W69" s="71"/>
      <c r="X69" s="64">
        <f t="shared" si="36"/>
        <v>0</v>
      </c>
      <c r="Y69" s="65"/>
      <c r="Z69" s="65"/>
      <c r="AA69" s="65"/>
      <c r="AB69" s="65"/>
      <c r="AC69" s="66">
        <f t="shared" si="43"/>
        <v>0</v>
      </c>
      <c r="AD69" s="67"/>
      <c r="AE69" s="64">
        <f t="shared" si="37"/>
        <v>0</v>
      </c>
      <c r="AF69" s="65"/>
      <c r="AG69" s="65"/>
      <c r="AH69" s="65"/>
      <c r="AI69" s="65"/>
      <c r="AJ69" s="66">
        <f t="shared" si="47"/>
        <v>0</v>
      </c>
      <c r="AK69" s="67"/>
      <c r="AL69" s="55">
        <f>H69+O69+V69+AC69+AJ69</f>
        <v>13.5</v>
      </c>
    </row>
    <row r="70" spans="1:38" ht="32.25" customHeight="1" x14ac:dyDescent="0.3">
      <c r="A70" s="35" t="s">
        <v>115</v>
      </c>
      <c r="B70" s="45" t="s">
        <v>116</v>
      </c>
      <c r="C70" s="64"/>
      <c r="D70" s="65"/>
      <c r="E70" s="65"/>
      <c r="F70" s="65"/>
      <c r="G70" s="65"/>
      <c r="H70" s="66">
        <f>SUM(D70:G70)</f>
        <v>0</v>
      </c>
      <c r="I70" s="67"/>
      <c r="J70" s="64">
        <f>C70+H70-I70</f>
        <v>0</v>
      </c>
      <c r="K70" s="65"/>
      <c r="L70" s="65"/>
      <c r="M70" s="65"/>
      <c r="N70" s="65"/>
      <c r="O70" s="66">
        <f t="shared" ref="O70" si="48">SUM(K70:N70)</f>
        <v>0</v>
      </c>
      <c r="P70" s="67"/>
      <c r="Q70" s="64">
        <f t="shared" si="35"/>
        <v>0</v>
      </c>
      <c r="R70" s="78"/>
      <c r="S70" s="65"/>
      <c r="T70" s="65"/>
      <c r="U70" s="65"/>
      <c r="V70" s="66">
        <f t="shared" si="46"/>
        <v>0</v>
      </c>
      <c r="W70" s="71"/>
      <c r="X70" s="64">
        <f t="shared" si="36"/>
        <v>0</v>
      </c>
      <c r="Y70" s="65"/>
      <c r="Z70" s="65"/>
      <c r="AA70" s="65"/>
      <c r="AB70" s="65"/>
      <c r="AC70" s="66">
        <f t="shared" si="43"/>
        <v>0</v>
      </c>
      <c r="AD70" s="67"/>
      <c r="AE70" s="64">
        <f t="shared" si="37"/>
        <v>0</v>
      </c>
      <c r="AF70" s="65"/>
      <c r="AG70" s="65"/>
      <c r="AH70" s="65">
        <v>50</v>
      </c>
      <c r="AI70" s="65"/>
      <c r="AJ70" s="66">
        <f t="shared" si="47"/>
        <v>50</v>
      </c>
      <c r="AK70" s="67">
        <v>50</v>
      </c>
      <c r="AL70" s="55">
        <f>H70+O70+V70+AC70+AJ70</f>
        <v>50</v>
      </c>
    </row>
    <row r="71" spans="1:38" ht="23.25" customHeight="1" x14ac:dyDescent="0.3">
      <c r="A71" s="35" t="s">
        <v>117</v>
      </c>
      <c r="B71" s="45" t="s">
        <v>118</v>
      </c>
      <c r="C71" s="64"/>
      <c r="D71" s="65"/>
      <c r="E71" s="65"/>
      <c r="F71" s="65"/>
      <c r="G71" s="65"/>
      <c r="H71" s="66">
        <f t="shared" ref="H71:H73" si="49">SUM(D71:G71)</f>
        <v>0</v>
      </c>
      <c r="I71" s="67"/>
      <c r="J71" s="64">
        <f t="shared" ref="J71:J74" si="50">C71+H71-I71</f>
        <v>0</v>
      </c>
      <c r="K71" s="65"/>
      <c r="L71" s="65"/>
      <c r="M71" s="65"/>
      <c r="N71" s="65"/>
      <c r="O71" s="66">
        <f t="shared" ref="O71:O78" si="51">SUM(K71:N71)</f>
        <v>0</v>
      </c>
      <c r="P71" s="67"/>
      <c r="Q71" s="64">
        <f t="shared" si="35"/>
        <v>0</v>
      </c>
      <c r="R71" s="78"/>
      <c r="S71" s="65"/>
      <c r="T71" s="65"/>
      <c r="U71" s="65"/>
      <c r="V71" s="66">
        <f t="shared" si="46"/>
        <v>0</v>
      </c>
      <c r="W71" s="71"/>
      <c r="X71" s="64">
        <f t="shared" si="36"/>
        <v>0</v>
      </c>
      <c r="Y71" s="65"/>
      <c r="Z71" s="65"/>
      <c r="AA71" s="65"/>
      <c r="AB71" s="65">
        <v>53.76</v>
      </c>
      <c r="AC71" s="66">
        <f t="shared" si="43"/>
        <v>53.76</v>
      </c>
      <c r="AD71" s="67">
        <v>53.76</v>
      </c>
      <c r="AE71" s="64">
        <f t="shared" si="37"/>
        <v>0</v>
      </c>
      <c r="AF71" s="65"/>
      <c r="AG71" s="65"/>
      <c r="AH71" s="65"/>
      <c r="AI71" s="65"/>
      <c r="AJ71" s="66">
        <f t="shared" si="47"/>
        <v>0</v>
      </c>
      <c r="AK71" s="67"/>
      <c r="AL71" s="55">
        <f t="shared" ref="AL71:AL78" si="52">H71+O71+V71+AC71+AJ71</f>
        <v>53.76</v>
      </c>
    </row>
    <row r="72" spans="1:38" ht="23.25" customHeight="1" x14ac:dyDescent="0.3">
      <c r="A72" s="35" t="s">
        <v>119</v>
      </c>
      <c r="B72" s="45" t="s">
        <v>120</v>
      </c>
      <c r="C72" s="64"/>
      <c r="D72" s="65"/>
      <c r="E72" s="65"/>
      <c r="F72" s="65"/>
      <c r="G72" s="65"/>
      <c r="H72" s="66">
        <f t="shared" si="49"/>
        <v>0</v>
      </c>
      <c r="I72" s="67"/>
      <c r="J72" s="64">
        <f t="shared" si="50"/>
        <v>0</v>
      </c>
      <c r="K72" s="65"/>
      <c r="L72" s="65"/>
      <c r="M72" s="65"/>
      <c r="N72" s="65"/>
      <c r="O72" s="66">
        <f t="shared" si="51"/>
        <v>0</v>
      </c>
      <c r="P72" s="67"/>
      <c r="Q72" s="64">
        <f t="shared" si="35"/>
        <v>0</v>
      </c>
      <c r="R72" s="78"/>
      <c r="S72" s="65"/>
      <c r="T72" s="65"/>
      <c r="U72" s="65"/>
      <c r="V72" s="66">
        <f t="shared" si="46"/>
        <v>0</v>
      </c>
      <c r="W72" s="71"/>
      <c r="X72" s="64">
        <f t="shared" si="36"/>
        <v>0</v>
      </c>
      <c r="Y72" s="65"/>
      <c r="Z72" s="65"/>
      <c r="AA72" s="65"/>
      <c r="AB72" s="65">
        <v>51.2</v>
      </c>
      <c r="AC72" s="66">
        <f t="shared" si="43"/>
        <v>51.2</v>
      </c>
      <c r="AD72" s="67">
        <v>51.2</v>
      </c>
      <c r="AE72" s="64">
        <f t="shared" si="37"/>
        <v>0</v>
      </c>
      <c r="AF72" s="65"/>
      <c r="AG72" s="65"/>
      <c r="AH72" s="65"/>
      <c r="AI72" s="65"/>
      <c r="AJ72" s="66">
        <f t="shared" si="47"/>
        <v>0</v>
      </c>
      <c r="AK72" s="67"/>
      <c r="AL72" s="55">
        <f t="shared" si="52"/>
        <v>51.2</v>
      </c>
    </row>
    <row r="73" spans="1:38" ht="23.25" customHeight="1" x14ac:dyDescent="0.3">
      <c r="A73" s="35" t="s">
        <v>121</v>
      </c>
      <c r="B73" s="45" t="s">
        <v>122</v>
      </c>
      <c r="C73" s="64"/>
      <c r="D73" s="65"/>
      <c r="E73" s="65"/>
      <c r="F73" s="65"/>
      <c r="G73" s="65"/>
      <c r="H73" s="66">
        <f t="shared" si="49"/>
        <v>0</v>
      </c>
      <c r="I73" s="67"/>
      <c r="J73" s="64">
        <f t="shared" si="50"/>
        <v>0</v>
      </c>
      <c r="K73" s="65"/>
      <c r="L73" s="65"/>
      <c r="M73" s="65"/>
      <c r="N73" s="65"/>
      <c r="O73" s="66">
        <f t="shared" si="51"/>
        <v>0</v>
      </c>
      <c r="P73" s="67"/>
      <c r="Q73" s="64">
        <f t="shared" si="35"/>
        <v>0</v>
      </c>
      <c r="R73" s="78"/>
      <c r="S73" s="65"/>
      <c r="T73" s="65"/>
      <c r="U73" s="65"/>
      <c r="V73" s="66">
        <f t="shared" si="46"/>
        <v>0</v>
      </c>
      <c r="W73" s="71"/>
      <c r="X73" s="64">
        <f t="shared" si="36"/>
        <v>0</v>
      </c>
      <c r="Y73" s="65"/>
      <c r="Z73" s="65"/>
      <c r="AA73" s="65"/>
      <c r="AB73" s="65"/>
      <c r="AC73" s="66">
        <f t="shared" si="43"/>
        <v>0</v>
      </c>
      <c r="AD73" s="67"/>
      <c r="AE73" s="64">
        <f t="shared" si="37"/>
        <v>0</v>
      </c>
      <c r="AF73" s="65"/>
      <c r="AG73" s="65"/>
      <c r="AH73" s="65"/>
      <c r="AI73" s="65">
        <v>11.52</v>
      </c>
      <c r="AJ73" s="66">
        <f t="shared" si="47"/>
        <v>11.52</v>
      </c>
      <c r="AK73" s="67">
        <v>11.52</v>
      </c>
      <c r="AL73" s="55">
        <f t="shared" si="52"/>
        <v>11.52</v>
      </c>
    </row>
    <row r="74" spans="1:38" ht="23.25" customHeight="1" x14ac:dyDescent="0.3">
      <c r="A74" s="35" t="s">
        <v>123</v>
      </c>
      <c r="B74" s="45" t="s">
        <v>124</v>
      </c>
      <c r="C74" s="64"/>
      <c r="D74" s="65"/>
      <c r="E74" s="65"/>
      <c r="F74" s="65"/>
      <c r="G74" s="65"/>
      <c r="H74" s="66">
        <f t="shared" ref="H74:H77" si="53">SUM(D74:G74)</f>
        <v>0</v>
      </c>
      <c r="I74" s="67"/>
      <c r="J74" s="64">
        <f t="shared" si="50"/>
        <v>0</v>
      </c>
      <c r="K74" s="65"/>
      <c r="L74" s="65"/>
      <c r="M74" s="65"/>
      <c r="N74" s="65"/>
      <c r="O74" s="66">
        <f t="shared" si="51"/>
        <v>0</v>
      </c>
      <c r="P74" s="67"/>
      <c r="Q74" s="64">
        <f t="shared" si="35"/>
        <v>0</v>
      </c>
      <c r="R74" s="78"/>
      <c r="S74" s="65"/>
      <c r="T74" s="65"/>
      <c r="U74" s="65"/>
      <c r="V74" s="66">
        <f t="shared" si="46"/>
        <v>0</v>
      </c>
      <c r="W74" s="71"/>
      <c r="X74" s="64">
        <f t="shared" si="36"/>
        <v>0</v>
      </c>
      <c r="Y74" s="65"/>
      <c r="Z74" s="65"/>
      <c r="AA74" s="65"/>
      <c r="AB74" s="65"/>
      <c r="AC74" s="66">
        <f t="shared" si="43"/>
        <v>0</v>
      </c>
      <c r="AD74" s="67"/>
      <c r="AE74" s="64">
        <f t="shared" si="37"/>
        <v>0</v>
      </c>
      <c r="AF74" s="65"/>
      <c r="AG74" s="65"/>
      <c r="AH74" s="65"/>
      <c r="AI74" s="65">
        <v>205</v>
      </c>
      <c r="AJ74" s="66">
        <f t="shared" si="47"/>
        <v>205</v>
      </c>
      <c r="AK74" s="67">
        <v>205</v>
      </c>
      <c r="AL74" s="55">
        <f t="shared" si="52"/>
        <v>205</v>
      </c>
    </row>
    <row r="75" spans="1:38" ht="46.8" customHeight="1" x14ac:dyDescent="0.3">
      <c r="A75" s="104" t="s">
        <v>299</v>
      </c>
      <c r="B75" s="105" t="s">
        <v>303</v>
      </c>
      <c r="C75" s="64"/>
      <c r="D75" s="65"/>
      <c r="E75" s="65"/>
      <c r="F75" s="65"/>
      <c r="G75" s="120">
        <v>190</v>
      </c>
      <c r="H75" s="121">
        <f t="shared" si="53"/>
        <v>190</v>
      </c>
      <c r="I75" s="122">
        <v>190</v>
      </c>
      <c r="J75" s="64"/>
      <c r="K75" s="65"/>
      <c r="L75" s="65"/>
      <c r="M75" s="65"/>
      <c r="N75" s="65"/>
      <c r="O75" s="66"/>
      <c r="P75" s="67"/>
      <c r="Q75" s="64"/>
      <c r="R75" s="78"/>
      <c r="S75" s="65"/>
      <c r="T75" s="65"/>
      <c r="U75" s="65"/>
      <c r="V75" s="66">
        <f t="shared" si="46"/>
        <v>0</v>
      </c>
      <c r="W75" s="71"/>
      <c r="X75" s="64"/>
      <c r="Y75" s="65"/>
      <c r="Z75" s="65"/>
      <c r="AA75" s="65"/>
      <c r="AB75" s="65"/>
      <c r="AC75" s="66"/>
      <c r="AD75" s="67"/>
      <c r="AE75" s="64"/>
      <c r="AF75" s="65"/>
      <c r="AG75" s="65"/>
      <c r="AH75" s="65"/>
      <c r="AI75" s="65"/>
      <c r="AJ75" s="66"/>
      <c r="AK75" s="67"/>
      <c r="AL75" s="185">
        <f t="shared" si="52"/>
        <v>190</v>
      </c>
    </row>
    <row r="76" spans="1:38" ht="31.8" customHeight="1" x14ac:dyDescent="0.3">
      <c r="A76" s="104" t="s">
        <v>300</v>
      </c>
      <c r="B76" s="175" t="s">
        <v>302</v>
      </c>
      <c r="C76" s="64"/>
      <c r="D76" s="65"/>
      <c r="E76" s="120">
        <v>31.35</v>
      </c>
      <c r="F76" s="120"/>
      <c r="G76" s="120"/>
      <c r="H76" s="121">
        <f t="shared" si="53"/>
        <v>31.35</v>
      </c>
      <c r="I76" s="122">
        <v>31.35</v>
      </c>
      <c r="J76" s="64"/>
      <c r="K76" s="65"/>
      <c r="L76" s="65"/>
      <c r="M76" s="65"/>
      <c r="N76" s="65"/>
      <c r="O76" s="66"/>
      <c r="P76" s="67"/>
      <c r="Q76" s="64"/>
      <c r="R76" s="78"/>
      <c r="S76" s="65"/>
      <c r="T76" s="65"/>
      <c r="U76" s="65"/>
      <c r="V76" s="66">
        <f t="shared" si="46"/>
        <v>0</v>
      </c>
      <c r="W76" s="71"/>
      <c r="X76" s="64"/>
      <c r="Y76" s="65"/>
      <c r="Z76" s="65"/>
      <c r="AA76" s="65"/>
      <c r="AB76" s="65"/>
      <c r="AC76" s="66"/>
      <c r="AD76" s="67"/>
      <c r="AE76" s="64"/>
      <c r="AF76" s="65"/>
      <c r="AG76" s="65"/>
      <c r="AH76" s="65"/>
      <c r="AI76" s="65"/>
      <c r="AJ76" s="66"/>
      <c r="AK76" s="67"/>
      <c r="AL76" s="185">
        <f t="shared" si="52"/>
        <v>31.35</v>
      </c>
    </row>
    <row r="77" spans="1:38" ht="45.6" customHeight="1" x14ac:dyDescent="0.3">
      <c r="A77" s="104" t="s">
        <v>308</v>
      </c>
      <c r="B77" s="173" t="s">
        <v>295</v>
      </c>
      <c r="C77" s="64"/>
      <c r="D77" s="65"/>
      <c r="E77" s="65"/>
      <c r="F77" s="65"/>
      <c r="G77" s="65"/>
      <c r="H77" s="66">
        <f t="shared" si="53"/>
        <v>0</v>
      </c>
      <c r="I77" s="67"/>
      <c r="J77" s="64"/>
      <c r="K77" s="65"/>
      <c r="L77" s="65"/>
      <c r="M77" s="65"/>
      <c r="N77" s="120"/>
      <c r="O77" s="121">
        <f t="shared" si="51"/>
        <v>0</v>
      </c>
      <c r="P77" s="122"/>
      <c r="Q77" s="64"/>
      <c r="R77" s="78"/>
      <c r="S77" s="120">
        <v>406.7</v>
      </c>
      <c r="T77" s="65"/>
      <c r="U77" s="65"/>
      <c r="V77" s="121">
        <f t="shared" si="46"/>
        <v>406.7</v>
      </c>
      <c r="W77" s="186">
        <v>406.7</v>
      </c>
      <c r="X77" s="64"/>
      <c r="Y77" s="65"/>
      <c r="Z77" s="65"/>
      <c r="AA77" s="65"/>
      <c r="AB77" s="65"/>
      <c r="AC77" s="66"/>
      <c r="AD77" s="67"/>
      <c r="AE77" s="64"/>
      <c r="AF77" s="65"/>
      <c r="AG77" s="65"/>
      <c r="AH77" s="65"/>
      <c r="AI77" s="65"/>
      <c r="AJ77" s="66"/>
      <c r="AK77" s="67"/>
      <c r="AL77" s="185">
        <f t="shared" si="52"/>
        <v>406.7</v>
      </c>
    </row>
    <row r="78" spans="1:38" ht="45.6" customHeight="1" x14ac:dyDescent="0.3">
      <c r="A78" s="104" t="s">
        <v>309</v>
      </c>
      <c r="B78" s="174" t="s">
        <v>301</v>
      </c>
      <c r="C78" s="64"/>
      <c r="D78" s="65"/>
      <c r="E78" s="65"/>
      <c r="F78" s="65"/>
      <c r="G78" s="120">
        <v>8</v>
      </c>
      <c r="H78" s="121">
        <v>8</v>
      </c>
      <c r="I78" s="122"/>
      <c r="J78" s="119">
        <v>8</v>
      </c>
      <c r="K78" s="120">
        <v>550</v>
      </c>
      <c r="L78" s="65"/>
      <c r="M78" s="65"/>
      <c r="N78" s="120"/>
      <c r="O78" s="121">
        <f t="shared" si="51"/>
        <v>550</v>
      </c>
      <c r="P78" s="122">
        <v>558</v>
      </c>
      <c r="Q78" s="64"/>
      <c r="R78" s="78"/>
      <c r="S78" s="65"/>
      <c r="T78" s="65"/>
      <c r="U78" s="65"/>
      <c r="V78" s="66">
        <f t="shared" si="46"/>
        <v>0</v>
      </c>
      <c r="W78" s="71"/>
      <c r="X78" s="64"/>
      <c r="Y78" s="65"/>
      <c r="Z78" s="65"/>
      <c r="AA78" s="65"/>
      <c r="AB78" s="65"/>
      <c r="AC78" s="66"/>
      <c r="AD78" s="67"/>
      <c r="AE78" s="64"/>
      <c r="AF78" s="65"/>
      <c r="AG78" s="65"/>
      <c r="AH78" s="65"/>
      <c r="AI78" s="65"/>
      <c r="AJ78" s="66"/>
      <c r="AK78" s="67"/>
      <c r="AL78" s="185">
        <f t="shared" si="52"/>
        <v>558</v>
      </c>
    </row>
    <row r="79" spans="1:38" x14ac:dyDescent="0.3">
      <c r="A79" s="79" t="s">
        <v>125</v>
      </c>
      <c r="B79" s="80" t="s">
        <v>126</v>
      </c>
      <c r="C79" s="81"/>
      <c r="D79" s="68">
        <f>SUM(D80:D102)</f>
        <v>33.799999999999997</v>
      </c>
      <c r="E79" s="68">
        <f t="shared" ref="E79:AL79" si="54">SUM(E80:E102)</f>
        <v>57.65</v>
      </c>
      <c r="F79" s="68">
        <f t="shared" si="54"/>
        <v>33.6</v>
      </c>
      <c r="G79" s="68">
        <f t="shared" si="54"/>
        <v>58.7</v>
      </c>
      <c r="H79" s="69">
        <f t="shared" si="54"/>
        <v>183.75</v>
      </c>
      <c r="I79" s="68">
        <f t="shared" si="54"/>
        <v>183.75</v>
      </c>
      <c r="J79" s="81">
        <f t="shared" si="54"/>
        <v>0</v>
      </c>
      <c r="K79" s="68">
        <f t="shared" si="54"/>
        <v>59.899999999999991</v>
      </c>
      <c r="L79" s="68">
        <f t="shared" si="54"/>
        <v>65.89</v>
      </c>
      <c r="M79" s="68">
        <f t="shared" si="54"/>
        <v>50.94</v>
      </c>
      <c r="N79" s="68">
        <f t="shared" si="54"/>
        <v>38.94</v>
      </c>
      <c r="O79" s="69">
        <f t="shared" si="54"/>
        <v>215.67000000000002</v>
      </c>
      <c r="P79" s="68">
        <f t="shared" si="54"/>
        <v>215.67000000000002</v>
      </c>
      <c r="Q79" s="81">
        <f t="shared" si="54"/>
        <v>0</v>
      </c>
      <c r="R79" s="70">
        <f t="shared" si="54"/>
        <v>47.46</v>
      </c>
      <c r="S79" s="68">
        <f t="shared" si="54"/>
        <v>56.660000000000004</v>
      </c>
      <c r="T79" s="68">
        <f t="shared" si="54"/>
        <v>50.2</v>
      </c>
      <c r="U79" s="68">
        <f t="shared" si="54"/>
        <v>42.21</v>
      </c>
      <c r="V79" s="69">
        <f t="shared" si="54"/>
        <v>196.52999999999997</v>
      </c>
      <c r="W79" s="82">
        <f t="shared" si="54"/>
        <v>196.52999999999997</v>
      </c>
      <c r="X79" s="81">
        <f t="shared" si="54"/>
        <v>0</v>
      </c>
      <c r="Y79" s="68">
        <f t="shared" si="54"/>
        <v>19.72</v>
      </c>
      <c r="Z79" s="68">
        <f t="shared" si="54"/>
        <v>41.82</v>
      </c>
      <c r="AA79" s="68">
        <f t="shared" si="54"/>
        <v>118.82</v>
      </c>
      <c r="AB79" s="68" t="e">
        <f t="shared" si="54"/>
        <v>#REF!</v>
      </c>
      <c r="AC79" s="69" t="e">
        <f t="shared" si="54"/>
        <v>#REF!</v>
      </c>
      <c r="AD79" s="68">
        <f t="shared" si="54"/>
        <v>204.18</v>
      </c>
      <c r="AE79" s="81" t="e">
        <f t="shared" si="54"/>
        <v>#REF!</v>
      </c>
      <c r="AF79" s="68">
        <f t="shared" si="54"/>
        <v>30.9</v>
      </c>
      <c r="AG79" s="68">
        <f t="shared" si="54"/>
        <v>37.799999999999997</v>
      </c>
      <c r="AH79" s="68">
        <f t="shared" si="54"/>
        <v>108.8</v>
      </c>
      <c r="AI79" s="68">
        <f t="shared" si="54"/>
        <v>37.299999999999997</v>
      </c>
      <c r="AJ79" s="69">
        <f t="shared" si="54"/>
        <v>214.8</v>
      </c>
      <c r="AK79" s="68">
        <f t="shared" si="54"/>
        <v>213.8</v>
      </c>
      <c r="AL79" s="81" t="e">
        <f t="shared" si="54"/>
        <v>#REF!</v>
      </c>
    </row>
    <row r="80" spans="1:38" x14ac:dyDescent="0.3">
      <c r="A80" s="83" t="s">
        <v>127</v>
      </c>
      <c r="B80" s="84" t="s">
        <v>128</v>
      </c>
      <c r="C80" s="81"/>
      <c r="D80" s="65">
        <f>[2]nuotekos!D39</f>
        <v>2</v>
      </c>
      <c r="E80" s="65">
        <v>5</v>
      </c>
      <c r="F80" s="65">
        <v>5</v>
      </c>
      <c r="G80" s="65">
        <f>[2]nuotekos!G39</f>
        <v>2</v>
      </c>
      <c r="H80" s="66">
        <f t="shared" ref="H80:H98" si="55">SUM(D80:G80)</f>
        <v>14</v>
      </c>
      <c r="I80" s="67">
        <v>14</v>
      </c>
      <c r="J80" s="64">
        <f t="shared" ref="J80:J101" si="56">C80+H80-I80</f>
        <v>0</v>
      </c>
      <c r="K80" s="65">
        <v>19.559999999999999</v>
      </c>
      <c r="L80" s="65">
        <v>5</v>
      </c>
      <c r="M80" s="65">
        <v>5</v>
      </c>
      <c r="N80" s="65">
        <f>[2]nuotekos!N39</f>
        <v>2</v>
      </c>
      <c r="O80" s="66">
        <f t="shared" ref="O80:O101" si="57">SUM(K80:N80)</f>
        <v>31.56</v>
      </c>
      <c r="P80" s="67">
        <v>31.56</v>
      </c>
      <c r="Q80" s="64">
        <f t="shared" si="35"/>
        <v>0</v>
      </c>
      <c r="R80" s="85">
        <f>[2]nuotekos!R39</f>
        <v>2</v>
      </c>
      <c r="S80" s="86">
        <v>4</v>
      </c>
      <c r="T80" s="86">
        <v>4</v>
      </c>
      <c r="U80" s="86">
        <f>[2]nuotekos!U39</f>
        <v>2</v>
      </c>
      <c r="V80" s="66">
        <f>SUM(R80:U80)</f>
        <v>12</v>
      </c>
      <c r="W80" s="66">
        <v>12</v>
      </c>
      <c r="X80" s="64">
        <f t="shared" si="36"/>
        <v>0</v>
      </c>
      <c r="Y80" s="65">
        <v>2.5</v>
      </c>
      <c r="Z80" s="65">
        <v>3</v>
      </c>
      <c r="AA80" s="65">
        <v>5</v>
      </c>
      <c r="AB80" s="65">
        <v>2.5</v>
      </c>
      <c r="AC80" s="66">
        <f t="shared" ref="AC80:AC101" si="58">SUM(Y80:AB80)</f>
        <v>13</v>
      </c>
      <c r="AD80" s="67">
        <v>13</v>
      </c>
      <c r="AE80" s="64">
        <f t="shared" si="37"/>
        <v>0</v>
      </c>
      <c r="AF80" s="86">
        <v>2.5</v>
      </c>
      <c r="AG80" s="86">
        <v>3</v>
      </c>
      <c r="AH80" s="86">
        <v>5</v>
      </c>
      <c r="AI80" s="86">
        <v>2.5</v>
      </c>
      <c r="AJ80" s="66">
        <f>SUM(AF80:AI80)</f>
        <v>13</v>
      </c>
      <c r="AK80" s="67">
        <v>13</v>
      </c>
      <c r="AL80" s="74">
        <f t="shared" si="32"/>
        <v>83.56</v>
      </c>
    </row>
    <row r="81" spans="1:38" x14ac:dyDescent="0.3">
      <c r="A81" s="83" t="s">
        <v>129</v>
      </c>
      <c r="B81" s="84" t="s">
        <v>130</v>
      </c>
      <c r="C81" s="81"/>
      <c r="D81" s="65">
        <f>[2]nuotekos!D40</f>
        <v>0</v>
      </c>
      <c r="E81" s="65">
        <f>[2]nuotekos!E40</f>
        <v>2.5</v>
      </c>
      <c r="F81" s="65">
        <f>[2]nuotekos!F40</f>
        <v>0</v>
      </c>
      <c r="G81" s="65">
        <f>[2]nuotekos!G40</f>
        <v>0</v>
      </c>
      <c r="H81" s="66">
        <f t="shared" si="55"/>
        <v>2.5</v>
      </c>
      <c r="I81" s="67">
        <v>2.5</v>
      </c>
      <c r="J81" s="64">
        <f t="shared" si="56"/>
        <v>0</v>
      </c>
      <c r="K81" s="65">
        <f>[2]nuotekos!K40</f>
        <v>0</v>
      </c>
      <c r="L81" s="65">
        <f>[2]nuotekos!L40</f>
        <v>1</v>
      </c>
      <c r="M81" s="65">
        <f>[2]nuotekos!M40</f>
        <v>0</v>
      </c>
      <c r="N81" s="65">
        <f>[2]nuotekos!N40</f>
        <v>0</v>
      </c>
      <c r="O81" s="66">
        <f t="shared" si="57"/>
        <v>1</v>
      </c>
      <c r="P81" s="67">
        <v>1</v>
      </c>
      <c r="Q81" s="64">
        <f t="shared" si="35"/>
        <v>0</v>
      </c>
      <c r="R81" s="85">
        <f>[2]nuotekos!R40</f>
        <v>0</v>
      </c>
      <c r="S81" s="86">
        <f>[2]nuotekos!S40</f>
        <v>2.5</v>
      </c>
      <c r="T81" s="86">
        <f>[2]nuotekos!T40</f>
        <v>0</v>
      </c>
      <c r="U81" s="86">
        <f>[2]nuotekos!U40</f>
        <v>0</v>
      </c>
      <c r="V81" s="66">
        <f t="shared" ref="V81:V101" si="59">SUM(R81:U81)</f>
        <v>2.5</v>
      </c>
      <c r="W81" s="66">
        <v>2.5</v>
      </c>
      <c r="X81" s="64">
        <f t="shared" si="36"/>
        <v>0</v>
      </c>
      <c r="Y81" s="65"/>
      <c r="Z81" s="65">
        <v>1</v>
      </c>
      <c r="AA81" s="65"/>
      <c r="AB81" s="65">
        <v>1</v>
      </c>
      <c r="AC81" s="66">
        <f t="shared" si="58"/>
        <v>2</v>
      </c>
      <c r="AD81" s="67">
        <v>2</v>
      </c>
      <c r="AE81" s="64">
        <f t="shared" si="37"/>
        <v>0</v>
      </c>
      <c r="AF81" s="86"/>
      <c r="AG81" s="86">
        <v>1</v>
      </c>
      <c r="AH81" s="86"/>
      <c r="AI81" s="86">
        <v>1</v>
      </c>
      <c r="AJ81" s="66">
        <f t="shared" ref="AJ81:AJ101" si="60">SUM(AF81:AI81)</f>
        <v>2</v>
      </c>
      <c r="AK81" s="67">
        <v>2</v>
      </c>
      <c r="AL81" s="74">
        <f t="shared" si="32"/>
        <v>10</v>
      </c>
    </row>
    <row r="82" spans="1:38" x14ac:dyDescent="0.3">
      <c r="A82" s="83" t="s">
        <v>131</v>
      </c>
      <c r="B82" s="84" t="s">
        <v>132</v>
      </c>
      <c r="C82" s="81"/>
      <c r="D82" s="65">
        <f>[2]nuotekos!D42</f>
        <v>0</v>
      </c>
      <c r="E82" s="65">
        <f>[2]nuotekos!E42</f>
        <v>0</v>
      </c>
      <c r="F82" s="65">
        <v>6</v>
      </c>
      <c r="G82" s="65">
        <f>[2]nuotekos!G42</f>
        <v>0</v>
      </c>
      <c r="H82" s="66">
        <f t="shared" si="55"/>
        <v>6</v>
      </c>
      <c r="I82" s="67">
        <v>6</v>
      </c>
      <c r="J82" s="64">
        <f t="shared" si="56"/>
        <v>0</v>
      </c>
      <c r="K82" s="65">
        <f>[2]nuotekos!K42</f>
        <v>0</v>
      </c>
      <c r="L82" s="65">
        <f>[2]nuotekos!L42</f>
        <v>0</v>
      </c>
      <c r="M82" s="65">
        <v>6</v>
      </c>
      <c r="N82" s="65">
        <f>[2]nuotekos!N42</f>
        <v>0</v>
      </c>
      <c r="O82" s="66">
        <f t="shared" si="57"/>
        <v>6</v>
      </c>
      <c r="P82" s="67">
        <v>6</v>
      </c>
      <c r="Q82" s="64">
        <f t="shared" si="35"/>
        <v>0</v>
      </c>
      <c r="R82" s="85">
        <f>[2]nuotekos!R42</f>
        <v>0</v>
      </c>
      <c r="S82" s="86">
        <f>[2]nuotekos!S42</f>
        <v>0</v>
      </c>
      <c r="T82" s="86">
        <v>5</v>
      </c>
      <c r="U82" s="86">
        <f>[2]nuotekos!U42</f>
        <v>0</v>
      </c>
      <c r="V82" s="66">
        <f t="shared" si="59"/>
        <v>5</v>
      </c>
      <c r="W82" s="66">
        <v>5</v>
      </c>
      <c r="X82" s="64">
        <f t="shared" si="36"/>
        <v>0</v>
      </c>
      <c r="Y82" s="65"/>
      <c r="Z82" s="65"/>
      <c r="AA82" s="65">
        <v>5</v>
      </c>
      <c r="AB82" s="65"/>
      <c r="AC82" s="66">
        <f t="shared" si="58"/>
        <v>5</v>
      </c>
      <c r="AD82" s="67">
        <v>5</v>
      </c>
      <c r="AE82" s="64">
        <f t="shared" si="37"/>
        <v>0</v>
      </c>
      <c r="AF82" s="86"/>
      <c r="AG82" s="86"/>
      <c r="AH82" s="86">
        <v>5</v>
      </c>
      <c r="AI82" s="86"/>
      <c r="AJ82" s="66">
        <f t="shared" si="60"/>
        <v>5</v>
      </c>
      <c r="AK82" s="67">
        <v>5</v>
      </c>
      <c r="AL82" s="74">
        <f t="shared" si="32"/>
        <v>27</v>
      </c>
    </row>
    <row r="83" spans="1:38" ht="27.6" x14ac:dyDescent="0.3">
      <c r="A83" s="83" t="s">
        <v>133</v>
      </c>
      <c r="B83" s="46" t="s">
        <v>134</v>
      </c>
      <c r="C83" s="81"/>
      <c r="D83" s="65">
        <f>[2]vandens!D31</f>
        <v>3.6</v>
      </c>
      <c r="E83" s="65">
        <f>[2]vandens!E31</f>
        <v>1</v>
      </c>
      <c r="F83" s="65">
        <f>[2]vandens!F31</f>
        <v>1</v>
      </c>
      <c r="G83" s="65">
        <f>[2]vandens!G31</f>
        <v>1</v>
      </c>
      <c r="H83" s="66">
        <f t="shared" si="55"/>
        <v>6.6</v>
      </c>
      <c r="I83" s="67">
        <v>6.6</v>
      </c>
      <c r="J83" s="64">
        <f t="shared" si="56"/>
        <v>0</v>
      </c>
      <c r="K83" s="65">
        <f>[2]vandens!K31</f>
        <v>1.4</v>
      </c>
      <c r="L83" s="65">
        <f>[2]vandens!L31</f>
        <v>3.2</v>
      </c>
      <c r="M83" s="65">
        <f>[2]vandens!M31</f>
        <v>1</v>
      </c>
      <c r="N83" s="65">
        <f>[2]vandens!N31</f>
        <v>1</v>
      </c>
      <c r="O83" s="66">
        <f t="shared" si="57"/>
        <v>6.6</v>
      </c>
      <c r="P83" s="67">
        <v>6.6</v>
      </c>
      <c r="Q83" s="64">
        <f t="shared" si="35"/>
        <v>0</v>
      </c>
      <c r="R83" s="78">
        <v>1</v>
      </c>
      <c r="S83" s="65">
        <f>[2]vandens!S31</f>
        <v>1</v>
      </c>
      <c r="T83" s="65">
        <f>[2]vandens!T31</f>
        <v>1</v>
      </c>
      <c r="U83" s="65">
        <f>[2]vandens!U31</f>
        <v>1</v>
      </c>
      <c r="V83" s="66">
        <f t="shared" si="59"/>
        <v>4</v>
      </c>
      <c r="W83" s="66">
        <v>4</v>
      </c>
      <c r="X83" s="64">
        <f t="shared" si="36"/>
        <v>0</v>
      </c>
      <c r="Y83" s="65">
        <v>3.9</v>
      </c>
      <c r="Z83" s="65">
        <v>2.5</v>
      </c>
      <c r="AA83" s="65">
        <v>3.5</v>
      </c>
      <c r="AB83" s="65">
        <v>2.5</v>
      </c>
      <c r="AC83" s="66">
        <f t="shared" si="58"/>
        <v>12.4</v>
      </c>
      <c r="AD83" s="67">
        <v>12.4</v>
      </c>
      <c r="AE83" s="64">
        <f t="shared" si="37"/>
        <v>0</v>
      </c>
      <c r="AF83" s="65">
        <v>2.5</v>
      </c>
      <c r="AG83" s="65">
        <v>3.9</v>
      </c>
      <c r="AH83" s="65">
        <v>2.5</v>
      </c>
      <c r="AI83" s="65">
        <v>3.5</v>
      </c>
      <c r="AJ83" s="66">
        <f t="shared" si="60"/>
        <v>12.4</v>
      </c>
      <c r="AK83" s="67">
        <v>12.4</v>
      </c>
      <c r="AL83" s="74">
        <f t="shared" si="32"/>
        <v>42</v>
      </c>
    </row>
    <row r="84" spans="1:38" x14ac:dyDescent="0.3">
      <c r="A84" s="83" t="s">
        <v>135</v>
      </c>
      <c r="B84" s="84" t="s">
        <v>136</v>
      </c>
      <c r="C84" s="81"/>
      <c r="D84" s="65">
        <f>[2]vandens!D32</f>
        <v>2</v>
      </c>
      <c r="E84" s="65">
        <v>2</v>
      </c>
      <c r="F84" s="65">
        <v>2</v>
      </c>
      <c r="G84" s="65">
        <v>2</v>
      </c>
      <c r="H84" s="66">
        <f t="shared" si="55"/>
        <v>8</v>
      </c>
      <c r="I84" s="67">
        <v>8</v>
      </c>
      <c r="J84" s="64">
        <f t="shared" si="56"/>
        <v>0</v>
      </c>
      <c r="K84" s="65">
        <f>[2]vandens!K32</f>
        <v>4</v>
      </c>
      <c r="L84" s="65">
        <f>[2]vandens!L32</f>
        <v>2.8</v>
      </c>
      <c r="M84" s="65">
        <f>[2]vandens!M32</f>
        <v>0</v>
      </c>
      <c r="N84" s="65">
        <f>[2]vandens!N32</f>
        <v>1.5</v>
      </c>
      <c r="O84" s="66">
        <f t="shared" si="57"/>
        <v>8.3000000000000007</v>
      </c>
      <c r="P84" s="67">
        <v>8.3000000000000007</v>
      </c>
      <c r="Q84" s="64">
        <f t="shared" si="35"/>
        <v>0</v>
      </c>
      <c r="R84" s="78">
        <v>5</v>
      </c>
      <c r="S84" s="65">
        <f>[2]vandens!S32</f>
        <v>3</v>
      </c>
      <c r="T84" s="65">
        <f>[2]vandens!T32</f>
        <v>1.5</v>
      </c>
      <c r="U84" s="65">
        <f>[2]vandens!U32</f>
        <v>0</v>
      </c>
      <c r="V84" s="66">
        <f t="shared" si="59"/>
        <v>9.5</v>
      </c>
      <c r="W84" s="66">
        <v>9.5</v>
      </c>
      <c r="X84" s="64">
        <f t="shared" si="36"/>
        <v>0</v>
      </c>
      <c r="Y84" s="65">
        <v>1</v>
      </c>
      <c r="Z84" s="65">
        <v>4.5</v>
      </c>
      <c r="AA84" s="65">
        <v>1</v>
      </c>
      <c r="AB84" s="65">
        <v>6.5</v>
      </c>
      <c r="AC84" s="66">
        <f t="shared" si="58"/>
        <v>13</v>
      </c>
      <c r="AD84" s="67">
        <v>13</v>
      </c>
      <c r="AE84" s="64">
        <f t="shared" si="37"/>
        <v>0</v>
      </c>
      <c r="AF84" s="65">
        <v>4.5</v>
      </c>
      <c r="AG84" s="65">
        <v>1</v>
      </c>
      <c r="AH84" s="65">
        <v>4.5</v>
      </c>
      <c r="AI84" s="65">
        <v>9</v>
      </c>
      <c r="AJ84" s="66">
        <f t="shared" si="60"/>
        <v>19</v>
      </c>
      <c r="AK84" s="67">
        <v>19</v>
      </c>
      <c r="AL84" s="74">
        <f t="shared" si="32"/>
        <v>57.8</v>
      </c>
    </row>
    <row r="85" spans="1:38" x14ac:dyDescent="0.3">
      <c r="A85" s="83" t="s">
        <v>137</v>
      </c>
      <c r="B85" s="84" t="s">
        <v>138</v>
      </c>
      <c r="C85" s="81"/>
      <c r="D85" s="65">
        <v>0</v>
      </c>
      <c r="E85" s="65">
        <v>0</v>
      </c>
      <c r="F85" s="65">
        <v>0</v>
      </c>
      <c r="G85" s="65">
        <v>0</v>
      </c>
      <c r="H85" s="66">
        <f t="shared" si="55"/>
        <v>0</v>
      </c>
      <c r="I85" s="67">
        <v>0</v>
      </c>
      <c r="J85" s="64">
        <f t="shared" si="56"/>
        <v>0</v>
      </c>
      <c r="K85" s="65">
        <v>19.170000000000002</v>
      </c>
      <c r="L85" s="65">
        <v>19.170000000000002</v>
      </c>
      <c r="M85" s="65">
        <v>19.170000000000002</v>
      </c>
      <c r="N85" s="65">
        <v>19.170000000000002</v>
      </c>
      <c r="O85" s="66">
        <f t="shared" si="57"/>
        <v>76.680000000000007</v>
      </c>
      <c r="P85" s="67">
        <v>76.680000000000007</v>
      </c>
      <c r="Q85" s="64">
        <f t="shared" si="35"/>
        <v>0</v>
      </c>
      <c r="R85" s="78">
        <v>18.559999999999999</v>
      </c>
      <c r="S85" s="65">
        <v>18.559999999999999</v>
      </c>
      <c r="T85" s="65">
        <v>18.559999999999999</v>
      </c>
      <c r="U85" s="65">
        <v>18.57</v>
      </c>
      <c r="V85" s="66">
        <f t="shared" si="59"/>
        <v>74.25</v>
      </c>
      <c r="W85" s="66">
        <v>74.25</v>
      </c>
      <c r="X85" s="64">
        <f t="shared" si="36"/>
        <v>0</v>
      </c>
      <c r="Y85" s="65"/>
      <c r="Z85" s="65"/>
      <c r="AA85" s="65"/>
      <c r="AB85" s="65"/>
      <c r="AC85" s="66">
        <f t="shared" si="58"/>
        <v>0</v>
      </c>
      <c r="AD85" s="67"/>
      <c r="AE85" s="64">
        <f t="shared" si="37"/>
        <v>0</v>
      </c>
      <c r="AF85" s="65"/>
      <c r="AG85" s="65"/>
      <c r="AH85" s="65"/>
      <c r="AI85" s="65"/>
      <c r="AJ85" s="66">
        <f t="shared" si="60"/>
        <v>0</v>
      </c>
      <c r="AK85" s="67"/>
      <c r="AL85" s="74">
        <f t="shared" si="32"/>
        <v>150.93</v>
      </c>
    </row>
    <row r="86" spans="1:38" ht="27.6" x14ac:dyDescent="0.3">
      <c r="A86" s="83" t="s">
        <v>139</v>
      </c>
      <c r="B86" s="46" t="s">
        <v>140</v>
      </c>
      <c r="C86" s="81"/>
      <c r="D86" s="65">
        <f>[2]nuotekos!D46</f>
        <v>6</v>
      </c>
      <c r="E86" s="65">
        <v>5</v>
      </c>
      <c r="F86" s="65">
        <f>[2]nuotekos!F46</f>
        <v>4</v>
      </c>
      <c r="G86" s="65">
        <v>5</v>
      </c>
      <c r="H86" s="66">
        <f t="shared" si="55"/>
        <v>20</v>
      </c>
      <c r="I86" s="67">
        <v>20</v>
      </c>
      <c r="J86" s="64">
        <f t="shared" si="56"/>
        <v>0</v>
      </c>
      <c r="K86" s="65">
        <f>[2]nuotekos!K46</f>
        <v>5</v>
      </c>
      <c r="L86" s="65">
        <v>5</v>
      </c>
      <c r="M86" s="65">
        <f>[2]nuotekos!M46</f>
        <v>5</v>
      </c>
      <c r="N86" s="65">
        <v>5</v>
      </c>
      <c r="O86" s="66">
        <f t="shared" si="57"/>
        <v>20</v>
      </c>
      <c r="P86" s="67">
        <v>20</v>
      </c>
      <c r="Q86" s="64">
        <f t="shared" si="35"/>
        <v>0</v>
      </c>
      <c r="R86" s="78">
        <f>[2]nuotekos!R46</f>
        <v>5</v>
      </c>
      <c r="S86" s="65">
        <v>5</v>
      </c>
      <c r="T86" s="65">
        <f>[2]nuotekos!T46</f>
        <v>5</v>
      </c>
      <c r="U86" s="65">
        <v>5</v>
      </c>
      <c r="V86" s="66">
        <f t="shared" si="59"/>
        <v>20</v>
      </c>
      <c r="W86" s="66">
        <v>20</v>
      </c>
      <c r="X86" s="64">
        <f t="shared" si="36"/>
        <v>0</v>
      </c>
      <c r="Y86" s="65">
        <v>5</v>
      </c>
      <c r="Z86" s="65">
        <v>12.5</v>
      </c>
      <c r="AA86" s="65">
        <v>5</v>
      </c>
      <c r="AB86" s="65">
        <v>5</v>
      </c>
      <c r="AC86" s="66">
        <f t="shared" si="58"/>
        <v>27.5</v>
      </c>
      <c r="AD86" s="67">
        <v>27.5</v>
      </c>
      <c r="AE86" s="64">
        <f t="shared" si="37"/>
        <v>0</v>
      </c>
      <c r="AF86" s="65">
        <v>5</v>
      </c>
      <c r="AG86" s="65">
        <v>5</v>
      </c>
      <c r="AH86" s="65">
        <v>12.5</v>
      </c>
      <c r="AI86" s="65">
        <v>5</v>
      </c>
      <c r="AJ86" s="66">
        <f t="shared" si="60"/>
        <v>27.5</v>
      </c>
      <c r="AK86" s="67">
        <v>27.5</v>
      </c>
      <c r="AL86" s="74">
        <f t="shared" si="32"/>
        <v>115</v>
      </c>
    </row>
    <row r="87" spans="1:38" x14ac:dyDescent="0.3">
      <c r="A87" s="83" t="s">
        <v>141</v>
      </c>
      <c r="B87" s="46" t="s">
        <v>142</v>
      </c>
      <c r="C87" s="81"/>
      <c r="D87" s="65">
        <f>[2]nuotekos!D48</f>
        <v>1</v>
      </c>
      <c r="E87" s="65">
        <f>[2]nuotekos!E48</f>
        <v>1</v>
      </c>
      <c r="F87" s="65">
        <f>[2]nuotekos!F48</f>
        <v>3</v>
      </c>
      <c r="G87" s="65">
        <f>[2]nuotekos!G48</f>
        <v>1</v>
      </c>
      <c r="H87" s="66">
        <f t="shared" si="55"/>
        <v>6</v>
      </c>
      <c r="I87" s="67">
        <v>6</v>
      </c>
      <c r="J87" s="64">
        <f t="shared" si="56"/>
        <v>0</v>
      </c>
      <c r="K87" s="65">
        <f>[2]nuotekos!K48</f>
        <v>1</v>
      </c>
      <c r="L87" s="65">
        <f>[2]nuotekos!L48</f>
        <v>1</v>
      </c>
      <c r="M87" s="65">
        <f>[2]nuotekos!M48</f>
        <v>1</v>
      </c>
      <c r="N87" s="65">
        <f>[2]nuotekos!N48</f>
        <v>1</v>
      </c>
      <c r="O87" s="66">
        <f t="shared" si="57"/>
        <v>4</v>
      </c>
      <c r="P87" s="67">
        <v>4</v>
      </c>
      <c r="Q87" s="64">
        <f t="shared" si="35"/>
        <v>0</v>
      </c>
      <c r="R87" s="78">
        <f>[2]nuotekos!R48</f>
        <v>1</v>
      </c>
      <c r="S87" s="65">
        <f>[2]nuotekos!S48</f>
        <v>1</v>
      </c>
      <c r="T87" s="65">
        <f>[2]nuotekos!T48</f>
        <v>1</v>
      </c>
      <c r="U87" s="65">
        <f>[2]nuotekos!U48</f>
        <v>1</v>
      </c>
      <c r="V87" s="66">
        <f t="shared" si="59"/>
        <v>4</v>
      </c>
      <c r="W87" s="66">
        <v>4</v>
      </c>
      <c r="X87" s="64">
        <f t="shared" si="36"/>
        <v>0</v>
      </c>
      <c r="Y87" s="65">
        <v>1</v>
      </c>
      <c r="Z87" s="65">
        <v>2</v>
      </c>
      <c r="AA87" s="65">
        <v>1</v>
      </c>
      <c r="AB87" s="65">
        <v>1</v>
      </c>
      <c r="AC87" s="66">
        <f t="shared" si="58"/>
        <v>5</v>
      </c>
      <c r="AD87" s="67">
        <v>5</v>
      </c>
      <c r="AE87" s="64">
        <f t="shared" si="37"/>
        <v>0</v>
      </c>
      <c r="AF87" s="65">
        <v>1</v>
      </c>
      <c r="AG87" s="65">
        <v>1</v>
      </c>
      <c r="AH87" s="65">
        <v>2</v>
      </c>
      <c r="AI87" s="65">
        <v>1</v>
      </c>
      <c r="AJ87" s="66">
        <f t="shared" si="60"/>
        <v>5</v>
      </c>
      <c r="AK87" s="67">
        <v>5</v>
      </c>
      <c r="AL87" s="74">
        <f t="shared" si="32"/>
        <v>24</v>
      </c>
    </row>
    <row r="88" spans="1:38" ht="31.5" customHeight="1" x14ac:dyDescent="0.3">
      <c r="A88" s="83" t="s">
        <v>143</v>
      </c>
      <c r="B88" s="46" t="s">
        <v>144</v>
      </c>
      <c r="C88" s="81"/>
      <c r="D88" s="65">
        <f>[2]energetika!D48</f>
        <v>0</v>
      </c>
      <c r="E88" s="65">
        <f>[2]energetika!E48</f>
        <v>4.95</v>
      </c>
      <c r="F88" s="65">
        <f>[2]energetika!F48</f>
        <v>0</v>
      </c>
      <c r="G88" s="65">
        <v>5</v>
      </c>
      <c r="H88" s="66">
        <f t="shared" si="55"/>
        <v>9.9499999999999993</v>
      </c>
      <c r="I88" s="67">
        <v>9.9499999999999993</v>
      </c>
      <c r="J88" s="64">
        <f t="shared" si="56"/>
        <v>0</v>
      </c>
      <c r="K88" s="65">
        <f>[2]energetika!K48</f>
        <v>0</v>
      </c>
      <c r="L88" s="65">
        <f>[2]energetika!L48</f>
        <v>4.95</v>
      </c>
      <c r="M88" s="65">
        <v>0</v>
      </c>
      <c r="N88" s="65">
        <f>[2]energetika!N48</f>
        <v>0</v>
      </c>
      <c r="O88" s="66">
        <f t="shared" si="57"/>
        <v>4.95</v>
      </c>
      <c r="P88" s="67">
        <v>4.95</v>
      </c>
      <c r="Q88" s="64">
        <f t="shared" si="35"/>
        <v>0</v>
      </c>
      <c r="R88" s="78">
        <f>[2]energetika!R48</f>
        <v>0</v>
      </c>
      <c r="S88" s="65">
        <f>[2]energetika!S48</f>
        <v>2.95</v>
      </c>
      <c r="T88" s="65">
        <f>[2]energetika!T48</f>
        <v>0</v>
      </c>
      <c r="U88" s="65">
        <f>[2]energetika!U48</f>
        <v>0</v>
      </c>
      <c r="V88" s="66">
        <f t="shared" si="59"/>
        <v>2.95</v>
      </c>
      <c r="W88" s="66">
        <v>2.95</v>
      </c>
      <c r="X88" s="64">
        <f t="shared" si="36"/>
        <v>0</v>
      </c>
      <c r="Y88" s="65"/>
      <c r="Z88" s="65">
        <v>5</v>
      </c>
      <c r="AA88" s="65">
        <v>1</v>
      </c>
      <c r="AB88" s="65"/>
      <c r="AC88" s="66">
        <f t="shared" si="58"/>
        <v>6</v>
      </c>
      <c r="AD88" s="67">
        <v>5</v>
      </c>
      <c r="AE88" s="64">
        <f t="shared" si="37"/>
        <v>1</v>
      </c>
      <c r="AF88" s="65"/>
      <c r="AG88" s="65">
        <v>5</v>
      </c>
      <c r="AH88" s="65">
        <v>1</v>
      </c>
      <c r="AI88" s="65"/>
      <c r="AJ88" s="66">
        <f t="shared" si="60"/>
        <v>6</v>
      </c>
      <c r="AK88" s="67">
        <v>5</v>
      </c>
      <c r="AL88" s="74">
        <f t="shared" si="32"/>
        <v>29.849999999999998</v>
      </c>
    </row>
    <row r="89" spans="1:38" x14ac:dyDescent="0.3">
      <c r="A89" s="83" t="s">
        <v>145</v>
      </c>
      <c r="B89" s="46" t="s">
        <v>146</v>
      </c>
      <c r="C89" s="81"/>
      <c r="D89" s="65">
        <f>[2]nuotekos!D50</f>
        <v>0</v>
      </c>
      <c r="E89" s="65">
        <f>[2]nuotekos!E50</f>
        <v>1</v>
      </c>
      <c r="F89" s="65">
        <f>[2]nuotekos!F50</f>
        <v>0</v>
      </c>
      <c r="G89" s="65">
        <f>[2]nuotekos!G50</f>
        <v>2</v>
      </c>
      <c r="H89" s="66">
        <f t="shared" si="55"/>
        <v>3</v>
      </c>
      <c r="I89" s="67">
        <v>3</v>
      </c>
      <c r="J89" s="64">
        <f t="shared" si="56"/>
        <v>0</v>
      </c>
      <c r="K89" s="65">
        <f>[2]nuotekos!K50</f>
        <v>0</v>
      </c>
      <c r="L89" s="65">
        <f>[2]nuotekos!L50</f>
        <v>3</v>
      </c>
      <c r="M89" s="65">
        <f>[2]nuotekos!M50</f>
        <v>0</v>
      </c>
      <c r="N89" s="65">
        <f>[2]nuotekos!N50</f>
        <v>2</v>
      </c>
      <c r="O89" s="66">
        <f t="shared" si="57"/>
        <v>5</v>
      </c>
      <c r="P89" s="67">
        <v>5</v>
      </c>
      <c r="Q89" s="64">
        <f t="shared" si="35"/>
        <v>0</v>
      </c>
      <c r="R89" s="78">
        <f>[2]nuotekos!R50</f>
        <v>0</v>
      </c>
      <c r="S89" s="65">
        <f>[2]nuotekos!S50</f>
        <v>0.5</v>
      </c>
      <c r="T89" s="65">
        <f>[2]nuotekos!T50</f>
        <v>0</v>
      </c>
      <c r="U89" s="65">
        <f>[2]nuotekos!U50</f>
        <v>2</v>
      </c>
      <c r="V89" s="66">
        <f t="shared" si="59"/>
        <v>2.5</v>
      </c>
      <c r="W89" s="66">
        <v>2.5</v>
      </c>
      <c r="X89" s="64">
        <f t="shared" si="36"/>
        <v>0</v>
      </c>
      <c r="Y89" s="65"/>
      <c r="Z89" s="65">
        <v>3</v>
      </c>
      <c r="AA89" s="65"/>
      <c r="AB89" s="65">
        <v>2</v>
      </c>
      <c r="AC89" s="66">
        <f t="shared" si="58"/>
        <v>5</v>
      </c>
      <c r="AD89" s="67">
        <v>5</v>
      </c>
      <c r="AE89" s="64">
        <f t="shared" si="37"/>
        <v>0</v>
      </c>
      <c r="AF89" s="65"/>
      <c r="AG89" s="65">
        <v>0.5</v>
      </c>
      <c r="AH89" s="65"/>
      <c r="AI89" s="65">
        <v>2</v>
      </c>
      <c r="AJ89" s="66">
        <f t="shared" si="60"/>
        <v>2.5</v>
      </c>
      <c r="AK89" s="67">
        <v>2.5</v>
      </c>
      <c r="AL89" s="74">
        <f t="shared" si="32"/>
        <v>18</v>
      </c>
    </row>
    <row r="90" spans="1:38" ht="30.75" customHeight="1" x14ac:dyDescent="0.3">
      <c r="A90" s="83" t="s">
        <v>147</v>
      </c>
      <c r="B90" s="46" t="s">
        <v>148</v>
      </c>
      <c r="C90" s="64"/>
      <c r="D90" s="65">
        <f>[2]energetika!D50</f>
        <v>5</v>
      </c>
      <c r="E90" s="65">
        <f>[2]energetika!E50</f>
        <v>3.5</v>
      </c>
      <c r="F90" s="65">
        <f>[2]energetika!F50</f>
        <v>0</v>
      </c>
      <c r="G90" s="65">
        <f>[2]energetika!G50</f>
        <v>0</v>
      </c>
      <c r="H90" s="66">
        <f t="shared" si="55"/>
        <v>8.5</v>
      </c>
      <c r="I90" s="67">
        <v>8.5</v>
      </c>
      <c r="J90" s="64">
        <f t="shared" si="56"/>
        <v>0</v>
      </c>
      <c r="K90" s="65">
        <f>[2]energetika!K50</f>
        <v>2</v>
      </c>
      <c r="L90" s="65">
        <f>[2]energetika!L50</f>
        <v>3.5</v>
      </c>
      <c r="M90" s="65">
        <f>[2]energetika!M50</f>
        <v>0</v>
      </c>
      <c r="N90" s="65">
        <f>[2]energetika!N50</f>
        <v>0</v>
      </c>
      <c r="O90" s="66">
        <f t="shared" si="57"/>
        <v>5.5</v>
      </c>
      <c r="P90" s="67">
        <v>5.5</v>
      </c>
      <c r="Q90" s="64">
        <f t="shared" si="35"/>
        <v>0</v>
      </c>
      <c r="R90" s="78">
        <f>[2]energetika!R50</f>
        <v>1.75</v>
      </c>
      <c r="S90" s="65">
        <f>[2]energetika!S50</f>
        <v>3.5</v>
      </c>
      <c r="T90" s="65">
        <f>[2]energetika!T50</f>
        <v>0</v>
      </c>
      <c r="U90" s="65">
        <f>[2]energetika!U50</f>
        <v>0</v>
      </c>
      <c r="V90" s="66">
        <f t="shared" si="59"/>
        <v>5.25</v>
      </c>
      <c r="W90" s="66">
        <v>5.25</v>
      </c>
      <c r="X90" s="64">
        <f t="shared" si="36"/>
        <v>0</v>
      </c>
      <c r="Y90" s="65">
        <v>3</v>
      </c>
      <c r="Z90" s="65"/>
      <c r="AA90" s="65">
        <v>3</v>
      </c>
      <c r="AB90" s="65"/>
      <c r="AC90" s="66">
        <f t="shared" si="58"/>
        <v>6</v>
      </c>
      <c r="AD90" s="67">
        <v>6</v>
      </c>
      <c r="AE90" s="64">
        <f t="shared" si="37"/>
        <v>0</v>
      </c>
      <c r="AF90" s="65">
        <v>3</v>
      </c>
      <c r="AG90" s="65"/>
      <c r="AH90" s="65">
        <v>3</v>
      </c>
      <c r="AI90" s="65"/>
      <c r="AJ90" s="66">
        <f t="shared" si="60"/>
        <v>6</v>
      </c>
      <c r="AK90" s="67">
        <v>6</v>
      </c>
      <c r="AL90" s="74">
        <f t="shared" si="32"/>
        <v>31.25</v>
      </c>
    </row>
    <row r="91" spans="1:38" ht="18.75" customHeight="1" x14ac:dyDescent="0.3">
      <c r="A91" s="83" t="s">
        <v>149</v>
      </c>
      <c r="B91" s="46" t="s">
        <v>150</v>
      </c>
      <c r="C91" s="81"/>
      <c r="D91" s="65">
        <f>[2]vandens!D33</f>
        <v>0</v>
      </c>
      <c r="E91" s="65">
        <f>[2]vandens!E33</f>
        <v>1</v>
      </c>
      <c r="F91" s="65">
        <f>[2]vandens!F33</f>
        <v>0</v>
      </c>
      <c r="G91" s="65">
        <f>[2]vandens!G33</f>
        <v>0</v>
      </c>
      <c r="H91" s="66">
        <f t="shared" si="55"/>
        <v>1</v>
      </c>
      <c r="I91" s="67">
        <v>1</v>
      </c>
      <c r="J91" s="64">
        <f t="shared" si="56"/>
        <v>0</v>
      </c>
      <c r="K91" s="65">
        <f>[2]vandens!K33</f>
        <v>0</v>
      </c>
      <c r="L91" s="65">
        <f>[2]vandens!L33</f>
        <v>0</v>
      </c>
      <c r="M91" s="65">
        <f>[2]vandens!M33</f>
        <v>1</v>
      </c>
      <c r="N91" s="65">
        <f>[2]vandens!N33</f>
        <v>0</v>
      </c>
      <c r="O91" s="66">
        <f t="shared" si="57"/>
        <v>1</v>
      </c>
      <c r="P91" s="67">
        <v>1</v>
      </c>
      <c r="Q91" s="64">
        <f t="shared" si="35"/>
        <v>0</v>
      </c>
      <c r="R91" s="78">
        <f>[2]vandens!R33</f>
        <v>0</v>
      </c>
      <c r="S91" s="65">
        <f>[2]vandens!S33</f>
        <v>2</v>
      </c>
      <c r="T91" s="65">
        <f>[2]vandens!T33</f>
        <v>0</v>
      </c>
      <c r="U91" s="65">
        <f>[2]vandens!U33</f>
        <v>0</v>
      </c>
      <c r="V91" s="66">
        <f t="shared" si="59"/>
        <v>2</v>
      </c>
      <c r="W91" s="66">
        <v>2</v>
      </c>
      <c r="X91" s="64">
        <f t="shared" si="36"/>
        <v>0</v>
      </c>
      <c r="Y91" s="65"/>
      <c r="Z91" s="65"/>
      <c r="AA91" s="65">
        <v>1</v>
      </c>
      <c r="AB91" s="65"/>
      <c r="AC91" s="66">
        <f t="shared" si="58"/>
        <v>1</v>
      </c>
      <c r="AD91" s="67">
        <v>1</v>
      </c>
      <c r="AE91" s="64">
        <f t="shared" si="37"/>
        <v>0</v>
      </c>
      <c r="AF91" s="65"/>
      <c r="AG91" s="65"/>
      <c r="AH91" s="65">
        <v>1</v>
      </c>
      <c r="AI91" s="65"/>
      <c r="AJ91" s="66">
        <f t="shared" si="60"/>
        <v>1</v>
      </c>
      <c r="AK91" s="67">
        <v>1</v>
      </c>
      <c r="AL91" s="74">
        <f t="shared" si="32"/>
        <v>6</v>
      </c>
    </row>
    <row r="92" spans="1:38" ht="29.25" customHeight="1" x14ac:dyDescent="0.3">
      <c r="A92" s="83" t="s">
        <v>151</v>
      </c>
      <c r="B92" s="46" t="s">
        <v>152</v>
      </c>
      <c r="C92" s="81"/>
      <c r="D92" s="65">
        <f>'[2]transportas ir kt.'!D53</f>
        <v>1.2</v>
      </c>
      <c r="E92" s="65">
        <v>0</v>
      </c>
      <c r="F92" s="65">
        <f>'[2]transportas ir kt.'!F53</f>
        <v>0</v>
      </c>
      <c r="G92" s="65">
        <f>'[2]transportas ir kt.'!G53</f>
        <v>0</v>
      </c>
      <c r="H92" s="66">
        <f t="shared" si="55"/>
        <v>1.2</v>
      </c>
      <c r="I92" s="67">
        <v>1.2</v>
      </c>
      <c r="J92" s="64">
        <f t="shared" si="56"/>
        <v>0</v>
      </c>
      <c r="K92" s="65">
        <f>'[2]transportas ir kt.'!K53</f>
        <v>0</v>
      </c>
      <c r="L92" s="65">
        <f>'[2]transportas ir kt.'!L53</f>
        <v>10</v>
      </c>
      <c r="M92" s="65">
        <f>'[2]transportas ir kt.'!M53</f>
        <v>0</v>
      </c>
      <c r="N92" s="65">
        <f>'[2]transportas ir kt.'!N53</f>
        <v>0</v>
      </c>
      <c r="O92" s="66">
        <f t="shared" si="57"/>
        <v>10</v>
      </c>
      <c r="P92" s="67">
        <v>10</v>
      </c>
      <c r="Q92" s="64">
        <f t="shared" si="35"/>
        <v>0</v>
      </c>
      <c r="R92" s="78">
        <f>'[2]transportas ir kt.'!R53</f>
        <v>0</v>
      </c>
      <c r="S92" s="65">
        <f>'[2]transportas ir kt.'!S53</f>
        <v>0</v>
      </c>
      <c r="T92" s="65">
        <f>'[2]transportas ir kt.'!T53</f>
        <v>0</v>
      </c>
      <c r="U92" s="65">
        <f>'[2]transportas ir kt.'!U53</f>
        <v>0</v>
      </c>
      <c r="V92" s="66">
        <f t="shared" si="59"/>
        <v>0</v>
      </c>
      <c r="W92" s="66">
        <v>0</v>
      </c>
      <c r="X92" s="64">
        <f t="shared" si="36"/>
        <v>0</v>
      </c>
      <c r="Y92" s="65"/>
      <c r="Z92" s="65">
        <v>1</v>
      </c>
      <c r="AA92" s="65"/>
      <c r="AB92" s="65"/>
      <c r="AC92" s="66">
        <f t="shared" si="58"/>
        <v>1</v>
      </c>
      <c r="AD92" s="67">
        <v>1</v>
      </c>
      <c r="AE92" s="64">
        <f t="shared" si="37"/>
        <v>0</v>
      </c>
      <c r="AF92" s="65"/>
      <c r="AG92" s="65">
        <v>1</v>
      </c>
      <c r="AH92" s="65"/>
      <c r="AI92" s="65"/>
      <c r="AJ92" s="66">
        <f t="shared" si="60"/>
        <v>1</v>
      </c>
      <c r="AK92" s="67">
        <v>1</v>
      </c>
      <c r="AL92" s="74">
        <f t="shared" si="32"/>
        <v>13.2</v>
      </c>
    </row>
    <row r="93" spans="1:38" x14ac:dyDescent="0.3">
      <c r="A93" s="83" t="s">
        <v>153</v>
      </c>
      <c r="B93" s="84" t="s">
        <v>154</v>
      </c>
      <c r="C93" s="81"/>
      <c r="D93" s="65">
        <f>[2]vandens!D34+'[2]transportas ir kt.'!D54</f>
        <v>3.9</v>
      </c>
      <c r="E93" s="66">
        <f>[2]vandens!E34+'[2]transportas ir kt.'!E54</f>
        <v>0</v>
      </c>
      <c r="F93" s="66">
        <f>[2]vandens!F34+'[2]transportas ir kt.'!F54</f>
        <v>2.5</v>
      </c>
      <c r="G93" s="66">
        <f>[2]vandens!G34+'[2]transportas ir kt.'!G54</f>
        <v>0</v>
      </c>
      <c r="H93" s="66">
        <f t="shared" si="55"/>
        <v>6.4</v>
      </c>
      <c r="I93" s="67">
        <v>6.4</v>
      </c>
      <c r="J93" s="64">
        <f t="shared" si="56"/>
        <v>0</v>
      </c>
      <c r="K93" s="65">
        <f>[2]vandens!K34+'[2]transportas ir kt.'!K54</f>
        <v>2.5</v>
      </c>
      <c r="L93" s="66">
        <f>[2]vandens!L34+'[2]transportas ir kt.'!L54</f>
        <v>0</v>
      </c>
      <c r="M93" s="66">
        <f>[2]vandens!M34+'[2]transportas ir kt.'!M54</f>
        <v>2.5</v>
      </c>
      <c r="N93" s="66">
        <f>[2]vandens!N34+'[2]transportas ir kt.'!N54</f>
        <v>0</v>
      </c>
      <c r="O93" s="66">
        <f t="shared" si="57"/>
        <v>5</v>
      </c>
      <c r="P93" s="67">
        <v>5</v>
      </c>
      <c r="Q93" s="64">
        <f t="shared" si="35"/>
        <v>0</v>
      </c>
      <c r="R93" s="78">
        <f>[2]vandens!R34+'[2]transportas ir kt.'!R54</f>
        <v>0</v>
      </c>
      <c r="S93" s="66">
        <v>2.5</v>
      </c>
      <c r="T93" s="66">
        <f>[2]vandens!T34+'[2]transportas ir kt.'!T54</f>
        <v>0</v>
      </c>
      <c r="U93" s="66">
        <v>2.5</v>
      </c>
      <c r="V93" s="66">
        <f t="shared" si="59"/>
        <v>5</v>
      </c>
      <c r="W93" s="66">
        <v>5</v>
      </c>
      <c r="X93" s="64">
        <f t="shared" si="36"/>
        <v>0</v>
      </c>
      <c r="Y93" s="65"/>
      <c r="Z93" s="66">
        <v>1</v>
      </c>
      <c r="AA93" s="66"/>
      <c r="AB93" s="66"/>
      <c r="AC93" s="66">
        <f t="shared" si="58"/>
        <v>1</v>
      </c>
      <c r="AD93" s="67">
        <v>1</v>
      </c>
      <c r="AE93" s="64">
        <f t="shared" si="37"/>
        <v>0</v>
      </c>
      <c r="AF93" s="65"/>
      <c r="AG93" s="66">
        <v>1</v>
      </c>
      <c r="AH93" s="66"/>
      <c r="AI93" s="66"/>
      <c r="AJ93" s="66">
        <f t="shared" si="60"/>
        <v>1</v>
      </c>
      <c r="AK93" s="67">
        <v>1</v>
      </c>
      <c r="AL93" s="74">
        <f t="shared" si="32"/>
        <v>18.399999999999999</v>
      </c>
    </row>
    <row r="94" spans="1:38" x14ac:dyDescent="0.3">
      <c r="A94" s="83" t="s">
        <v>155</v>
      </c>
      <c r="B94" s="84" t="s">
        <v>156</v>
      </c>
      <c r="C94" s="81"/>
      <c r="D94" s="65">
        <f>'[2]transportas ir kt.'!D55</f>
        <v>0</v>
      </c>
      <c r="E94" s="66">
        <f>'[2]transportas ir kt.'!E55</f>
        <v>1.6</v>
      </c>
      <c r="F94" s="66">
        <f>'[2]transportas ir kt.'!F55</f>
        <v>0</v>
      </c>
      <c r="G94" s="66">
        <f>'[2]transportas ir kt.'!G55</f>
        <v>1.6</v>
      </c>
      <c r="H94" s="66">
        <f t="shared" si="55"/>
        <v>3.2</v>
      </c>
      <c r="I94" s="67">
        <v>3.2</v>
      </c>
      <c r="J94" s="64">
        <f t="shared" si="56"/>
        <v>0</v>
      </c>
      <c r="K94" s="65">
        <f>'[2]transportas ir kt.'!K55</f>
        <v>0</v>
      </c>
      <c r="L94" s="66">
        <f>'[2]transportas ir kt.'!L55</f>
        <v>2</v>
      </c>
      <c r="M94" s="66">
        <f>'[2]transportas ir kt.'!M55</f>
        <v>0</v>
      </c>
      <c r="N94" s="66">
        <f>'[2]transportas ir kt.'!N55</f>
        <v>2</v>
      </c>
      <c r="O94" s="66">
        <f t="shared" si="57"/>
        <v>4</v>
      </c>
      <c r="P94" s="67">
        <v>4</v>
      </c>
      <c r="Q94" s="64">
        <f t="shared" si="35"/>
        <v>0</v>
      </c>
      <c r="R94" s="78">
        <f>'[2]transportas ir kt.'!R55</f>
        <v>3</v>
      </c>
      <c r="S94" s="66">
        <f>'[2]transportas ir kt.'!S55</f>
        <v>0</v>
      </c>
      <c r="T94" s="66">
        <f>'[2]transportas ir kt.'!T55</f>
        <v>3</v>
      </c>
      <c r="U94" s="66">
        <f>'[2]transportas ir kt.'!U55</f>
        <v>0</v>
      </c>
      <c r="V94" s="66">
        <f t="shared" si="59"/>
        <v>6</v>
      </c>
      <c r="W94" s="66">
        <v>6</v>
      </c>
      <c r="X94" s="64">
        <f t="shared" si="36"/>
        <v>0</v>
      </c>
      <c r="Y94" s="65"/>
      <c r="Z94" s="66">
        <v>2</v>
      </c>
      <c r="AA94" s="66"/>
      <c r="AB94" s="66"/>
      <c r="AC94" s="66">
        <f t="shared" si="58"/>
        <v>2</v>
      </c>
      <c r="AD94" s="67">
        <v>2</v>
      </c>
      <c r="AE94" s="64">
        <f t="shared" si="37"/>
        <v>0</v>
      </c>
      <c r="AF94" s="65"/>
      <c r="AG94" s="66">
        <v>2</v>
      </c>
      <c r="AH94" s="66"/>
      <c r="AI94" s="66"/>
      <c r="AJ94" s="66">
        <f t="shared" si="60"/>
        <v>2</v>
      </c>
      <c r="AK94" s="67">
        <v>2</v>
      </c>
      <c r="AL94" s="74">
        <f t="shared" si="32"/>
        <v>17.2</v>
      </c>
    </row>
    <row r="95" spans="1:38" s="115" customFormat="1" x14ac:dyDescent="0.3">
      <c r="A95" s="83" t="s">
        <v>157</v>
      </c>
      <c r="B95" s="84" t="s">
        <v>171</v>
      </c>
      <c r="C95" s="64"/>
      <c r="D95" s="65">
        <v>9.1</v>
      </c>
      <c r="E95" s="66">
        <v>9.1</v>
      </c>
      <c r="F95" s="66">
        <v>9.1</v>
      </c>
      <c r="G95" s="66">
        <v>9.1</v>
      </c>
      <c r="H95" s="66">
        <f t="shared" si="55"/>
        <v>36.4</v>
      </c>
      <c r="I95" s="67">
        <v>36.4</v>
      </c>
      <c r="J95" s="64">
        <f t="shared" si="56"/>
        <v>0</v>
      </c>
      <c r="K95" s="65">
        <v>5.27</v>
      </c>
      <c r="L95" s="66">
        <v>5.27</v>
      </c>
      <c r="M95" s="66">
        <v>5.27</v>
      </c>
      <c r="N95" s="66">
        <v>5.27</v>
      </c>
      <c r="O95" s="66">
        <f t="shared" si="57"/>
        <v>21.08</v>
      </c>
      <c r="P95" s="67">
        <v>21.08</v>
      </c>
      <c r="Q95" s="64">
        <f t="shared" si="35"/>
        <v>0</v>
      </c>
      <c r="R95" s="78">
        <v>10.15</v>
      </c>
      <c r="S95" s="66">
        <v>10.15</v>
      </c>
      <c r="T95" s="66">
        <v>10.14</v>
      </c>
      <c r="U95" s="66">
        <v>10.14</v>
      </c>
      <c r="V95" s="66">
        <f t="shared" si="59"/>
        <v>40.58</v>
      </c>
      <c r="W95" s="66">
        <v>40.58</v>
      </c>
      <c r="X95" s="64">
        <f t="shared" si="36"/>
        <v>0</v>
      </c>
      <c r="Y95" s="65">
        <v>3.32</v>
      </c>
      <c r="Z95" s="66">
        <v>3.32</v>
      </c>
      <c r="AA95" s="66">
        <v>3.32</v>
      </c>
      <c r="AB95" s="66">
        <v>3.32</v>
      </c>
      <c r="AC95" s="66">
        <f t="shared" si="58"/>
        <v>13.28</v>
      </c>
      <c r="AD95" s="67">
        <v>13.28</v>
      </c>
      <c r="AE95" s="64">
        <f t="shared" si="37"/>
        <v>0</v>
      </c>
      <c r="AF95" s="65">
        <v>12.4</v>
      </c>
      <c r="AG95" s="66">
        <v>12.4</v>
      </c>
      <c r="AH95" s="66">
        <v>12.3</v>
      </c>
      <c r="AI95" s="66">
        <v>12.3</v>
      </c>
      <c r="AJ95" s="66">
        <f t="shared" si="60"/>
        <v>49.400000000000006</v>
      </c>
      <c r="AK95" s="67">
        <v>49.4</v>
      </c>
      <c r="AL95" s="64">
        <f t="shared" si="32"/>
        <v>160.74</v>
      </c>
    </row>
    <row r="96" spans="1:38" x14ac:dyDescent="0.3">
      <c r="A96" s="83" t="s">
        <v>158</v>
      </c>
      <c r="B96" s="84" t="s">
        <v>159</v>
      </c>
      <c r="C96" s="64"/>
      <c r="D96" s="65">
        <f>[2]energetika!D58</f>
        <v>0</v>
      </c>
      <c r="E96" s="66">
        <f>[2]energetika!E58</f>
        <v>0</v>
      </c>
      <c r="F96" s="66">
        <f>[2]energetika!F58</f>
        <v>1</v>
      </c>
      <c r="G96" s="66">
        <f>[2]energetika!G58</f>
        <v>0</v>
      </c>
      <c r="H96" s="66">
        <f t="shared" si="55"/>
        <v>1</v>
      </c>
      <c r="I96" s="67">
        <v>1</v>
      </c>
      <c r="J96" s="64">
        <f t="shared" si="56"/>
        <v>0</v>
      </c>
      <c r="K96" s="65">
        <f>[2]energetika!K58</f>
        <v>0</v>
      </c>
      <c r="L96" s="66">
        <f>[2]energetika!L58</f>
        <v>0</v>
      </c>
      <c r="M96" s="66">
        <f>[2]energetika!M58</f>
        <v>1</v>
      </c>
      <c r="N96" s="66">
        <f>[2]energetika!N58</f>
        <v>0</v>
      </c>
      <c r="O96" s="66">
        <f t="shared" si="57"/>
        <v>1</v>
      </c>
      <c r="P96" s="67">
        <v>1</v>
      </c>
      <c r="Q96" s="64">
        <f t="shared" si="35"/>
        <v>0</v>
      </c>
      <c r="R96" s="78">
        <f>[2]energetika!R58</f>
        <v>0</v>
      </c>
      <c r="S96" s="66">
        <f>[2]energetika!S58</f>
        <v>0</v>
      </c>
      <c r="T96" s="66">
        <f>[2]energetika!T58</f>
        <v>1</v>
      </c>
      <c r="U96" s="66">
        <f>[2]energetika!U58</f>
        <v>0</v>
      </c>
      <c r="V96" s="66">
        <f t="shared" si="59"/>
        <v>1</v>
      </c>
      <c r="W96" s="66">
        <v>1</v>
      </c>
      <c r="X96" s="64">
        <f t="shared" si="36"/>
        <v>0</v>
      </c>
      <c r="Y96" s="65"/>
      <c r="Z96" s="66">
        <v>1</v>
      </c>
      <c r="AA96" s="66"/>
      <c r="AB96" s="66">
        <v>1</v>
      </c>
      <c r="AC96" s="66">
        <f t="shared" si="58"/>
        <v>2</v>
      </c>
      <c r="AD96" s="67">
        <v>2</v>
      </c>
      <c r="AE96" s="64">
        <f t="shared" si="37"/>
        <v>0</v>
      </c>
      <c r="AF96" s="65"/>
      <c r="AG96" s="66">
        <v>1</v>
      </c>
      <c r="AH96" s="66"/>
      <c r="AI96" s="66">
        <v>1</v>
      </c>
      <c r="AJ96" s="66">
        <f t="shared" si="60"/>
        <v>2</v>
      </c>
      <c r="AK96" s="67">
        <v>2</v>
      </c>
      <c r="AL96" s="74">
        <f t="shared" si="32"/>
        <v>7</v>
      </c>
    </row>
    <row r="97" spans="1:38" x14ac:dyDescent="0.3">
      <c r="A97" s="83" t="s">
        <v>160</v>
      </c>
      <c r="B97" s="118" t="s">
        <v>310</v>
      </c>
      <c r="C97" s="64"/>
      <c r="D97" s="65">
        <f>'[2]transportas ir kt.'!D58</f>
        <v>0</v>
      </c>
      <c r="E97" s="66">
        <f>'[2]transportas ir kt.'!E58</f>
        <v>10</v>
      </c>
      <c r="F97" s="66">
        <f>'[2]transportas ir kt.'!F58</f>
        <v>0</v>
      </c>
      <c r="G97" s="66">
        <f>'[2]transportas ir kt.'!G58</f>
        <v>0</v>
      </c>
      <c r="H97" s="66">
        <f t="shared" si="55"/>
        <v>10</v>
      </c>
      <c r="I97" s="67">
        <v>10</v>
      </c>
      <c r="J97" s="64">
        <f t="shared" si="56"/>
        <v>0</v>
      </c>
      <c r="K97" s="65">
        <f>'[2]transportas ir kt.'!K58</f>
        <v>0</v>
      </c>
      <c r="L97" s="66">
        <f>'[2]transportas ir kt.'!L58</f>
        <v>0</v>
      </c>
      <c r="M97" s="66">
        <f>'[2]transportas ir kt.'!M58</f>
        <v>0</v>
      </c>
      <c r="N97" s="66">
        <f>'[2]transportas ir kt.'!N58</f>
        <v>0</v>
      </c>
      <c r="O97" s="66">
        <f t="shared" si="57"/>
        <v>0</v>
      </c>
      <c r="P97" s="67">
        <f>'[2]transportas ir kt.'!P58</f>
        <v>0</v>
      </c>
      <c r="Q97" s="64">
        <f t="shared" si="35"/>
        <v>0</v>
      </c>
      <c r="R97" s="78">
        <f>'[2]transportas ir kt.'!R58</f>
        <v>0</v>
      </c>
      <c r="S97" s="66">
        <f>'[2]transportas ir kt.'!S58</f>
        <v>0</v>
      </c>
      <c r="T97" s="66">
        <f>'[2]transportas ir kt.'!T58</f>
        <v>0</v>
      </c>
      <c r="U97" s="66">
        <f>'[2]transportas ir kt.'!U58</f>
        <v>0</v>
      </c>
      <c r="V97" s="66">
        <f t="shared" si="59"/>
        <v>0</v>
      </c>
      <c r="W97" s="66">
        <v>0</v>
      </c>
      <c r="X97" s="64">
        <f t="shared" si="36"/>
        <v>0</v>
      </c>
      <c r="Y97" s="65"/>
      <c r="Z97" s="66"/>
      <c r="AA97" s="66"/>
      <c r="AB97" s="66"/>
      <c r="AC97" s="66">
        <f t="shared" si="58"/>
        <v>0</v>
      </c>
      <c r="AD97" s="67"/>
      <c r="AE97" s="64">
        <f t="shared" si="37"/>
        <v>0</v>
      </c>
      <c r="AF97" s="65"/>
      <c r="AG97" s="66"/>
      <c r="AH97" s="66"/>
      <c r="AI97" s="66"/>
      <c r="AJ97" s="66">
        <f t="shared" si="60"/>
        <v>0</v>
      </c>
      <c r="AK97" s="67"/>
      <c r="AL97" s="74">
        <f t="shared" si="32"/>
        <v>10</v>
      </c>
    </row>
    <row r="98" spans="1:38" x14ac:dyDescent="0.3">
      <c r="A98" s="87" t="s">
        <v>162</v>
      </c>
      <c r="B98" s="88" t="s">
        <v>163</v>
      </c>
      <c r="C98" s="64"/>
      <c r="D98" s="65">
        <f>'[2]transportas ir kt.'!D59</f>
        <v>0</v>
      </c>
      <c r="E98" s="66">
        <f>'[2]transportas ir kt.'!E59</f>
        <v>0</v>
      </c>
      <c r="F98" s="66">
        <f>'[2]transportas ir kt.'!F59</f>
        <v>0</v>
      </c>
      <c r="G98" s="66">
        <f>'[2]transportas ir kt.'!G59</f>
        <v>0</v>
      </c>
      <c r="H98" s="66">
        <f t="shared" si="55"/>
        <v>0</v>
      </c>
      <c r="I98" s="67">
        <f>'[2]transportas ir kt.'!I59</f>
        <v>0</v>
      </c>
      <c r="J98" s="64">
        <f t="shared" si="56"/>
        <v>0</v>
      </c>
      <c r="K98" s="65">
        <f>'[2]transportas ir kt.'!K59</f>
        <v>0</v>
      </c>
      <c r="L98" s="66">
        <f>'[2]transportas ir kt.'!L59</f>
        <v>0</v>
      </c>
      <c r="M98" s="66">
        <f>'[2]transportas ir kt.'!M59</f>
        <v>4</v>
      </c>
      <c r="N98" s="66">
        <f>'[2]transportas ir kt.'!N59</f>
        <v>0</v>
      </c>
      <c r="O98" s="66">
        <f t="shared" si="57"/>
        <v>4</v>
      </c>
      <c r="P98" s="67">
        <v>4</v>
      </c>
      <c r="Q98" s="64">
        <f t="shared" si="35"/>
        <v>0</v>
      </c>
      <c r="R98" s="78">
        <f>'[2]transportas ir kt.'!R59</f>
        <v>0</v>
      </c>
      <c r="S98" s="66">
        <f>'[2]transportas ir kt.'!S59</f>
        <v>0</v>
      </c>
      <c r="T98" s="66">
        <f>'[2]transportas ir kt.'!T59</f>
        <v>0</v>
      </c>
      <c r="U98" s="66">
        <f>'[2]transportas ir kt.'!U59</f>
        <v>0</v>
      </c>
      <c r="V98" s="66">
        <f t="shared" si="59"/>
        <v>0</v>
      </c>
      <c r="W98" s="66">
        <v>0</v>
      </c>
      <c r="X98" s="64">
        <f t="shared" si="36"/>
        <v>0</v>
      </c>
      <c r="Y98" s="65"/>
      <c r="Z98" s="66"/>
      <c r="AA98" s="66"/>
      <c r="AB98" s="66"/>
      <c r="AC98" s="66">
        <f t="shared" si="58"/>
        <v>0</v>
      </c>
      <c r="AD98" s="67"/>
      <c r="AE98" s="64">
        <f t="shared" si="37"/>
        <v>0</v>
      </c>
      <c r="AF98" s="65"/>
      <c r="AG98" s="66"/>
      <c r="AH98" s="66"/>
      <c r="AI98" s="66"/>
      <c r="AJ98" s="66">
        <f t="shared" si="60"/>
        <v>0</v>
      </c>
      <c r="AK98" s="67"/>
      <c r="AL98" s="74">
        <f t="shared" si="32"/>
        <v>4</v>
      </c>
    </row>
    <row r="99" spans="1:38" x14ac:dyDescent="0.3">
      <c r="A99" s="83" t="s">
        <v>164</v>
      </c>
      <c r="B99" s="89" t="s">
        <v>165</v>
      </c>
      <c r="C99" s="90"/>
      <c r="D99" s="91">
        <f>'[2]transportas ir kt.'!D60</f>
        <v>0</v>
      </c>
      <c r="E99" s="92">
        <f>'[2]transportas ir kt.'!E60</f>
        <v>0</v>
      </c>
      <c r="F99" s="92"/>
      <c r="G99" s="92"/>
      <c r="H99" s="92"/>
      <c r="I99" s="93"/>
      <c r="J99" s="90">
        <f t="shared" si="56"/>
        <v>0</v>
      </c>
      <c r="K99" s="91">
        <f>'[2]transportas ir kt.'!K60</f>
        <v>0</v>
      </c>
      <c r="L99" s="92">
        <f>'[2]transportas ir kt.'!L60</f>
        <v>0</v>
      </c>
      <c r="M99" s="92">
        <f>'[2]transportas ir kt.'!M60</f>
        <v>0</v>
      </c>
      <c r="N99" s="92">
        <f>'[2]transportas ir kt.'!N60</f>
        <v>0</v>
      </c>
      <c r="O99" s="92">
        <f t="shared" si="57"/>
        <v>0</v>
      </c>
      <c r="P99" s="93"/>
      <c r="Q99" s="90">
        <f t="shared" si="35"/>
        <v>0</v>
      </c>
      <c r="R99" s="91">
        <f>'[2]transportas ir kt.'!R60</f>
        <v>0</v>
      </c>
      <c r="S99" s="92">
        <f>'[2]transportas ir kt.'!S60</f>
        <v>0</v>
      </c>
      <c r="T99" s="92">
        <f>'[2]transportas ir kt.'!T60</f>
        <v>0</v>
      </c>
      <c r="U99" s="92">
        <f>'[2]transportas ir kt.'!U60</f>
        <v>0</v>
      </c>
      <c r="V99" s="92">
        <f t="shared" si="59"/>
        <v>0</v>
      </c>
      <c r="W99" s="93">
        <v>0</v>
      </c>
      <c r="X99" s="90">
        <f t="shared" si="36"/>
        <v>0</v>
      </c>
      <c r="Y99" s="91"/>
      <c r="Z99" s="92"/>
      <c r="AA99" s="92"/>
      <c r="AB99" s="92"/>
      <c r="AC99" s="92">
        <f t="shared" si="58"/>
        <v>0</v>
      </c>
      <c r="AD99" s="93"/>
      <c r="AE99" s="90">
        <f t="shared" si="37"/>
        <v>0</v>
      </c>
      <c r="AF99" s="91"/>
      <c r="AG99" s="92"/>
      <c r="AH99" s="92"/>
      <c r="AI99" s="92"/>
      <c r="AJ99" s="92">
        <f t="shared" si="60"/>
        <v>0</v>
      </c>
      <c r="AK99" s="93"/>
      <c r="AL99" s="94">
        <f t="shared" si="32"/>
        <v>0</v>
      </c>
    </row>
    <row r="100" spans="1:38" ht="20.25" customHeight="1" x14ac:dyDescent="0.3">
      <c r="A100" s="83" t="s">
        <v>166</v>
      </c>
      <c r="B100" s="95" t="s">
        <v>167</v>
      </c>
      <c r="C100" s="64"/>
      <c r="D100" s="65">
        <f>'[2]transportas ir kt.'!D61</f>
        <v>0</v>
      </c>
      <c r="E100" s="66">
        <v>10</v>
      </c>
      <c r="F100" s="66">
        <f>'[2]transportas ir kt.'!F61</f>
        <v>0</v>
      </c>
      <c r="G100" s="66">
        <f>'[2]transportas ir kt.'!G61</f>
        <v>0</v>
      </c>
      <c r="H100" s="66">
        <f t="shared" ref="H100:H101" si="61">SUM(D100:G100)</f>
        <v>10</v>
      </c>
      <c r="I100" s="96">
        <v>10</v>
      </c>
      <c r="J100" s="64">
        <f t="shared" si="56"/>
        <v>0</v>
      </c>
      <c r="K100" s="65">
        <f>'[2]transportas ir kt.'!K61</f>
        <v>0</v>
      </c>
      <c r="L100" s="66">
        <f>'[2]transportas ir kt.'!L61</f>
        <v>0</v>
      </c>
      <c r="M100" s="66">
        <f>'[2]transportas ir kt.'!M61</f>
        <v>0</v>
      </c>
      <c r="N100" s="66">
        <f>'[2]transportas ir kt.'!N61</f>
        <v>0</v>
      </c>
      <c r="O100" s="66">
        <f t="shared" si="57"/>
        <v>0</v>
      </c>
      <c r="P100" s="96"/>
      <c r="Q100" s="64">
        <f t="shared" si="35"/>
        <v>0</v>
      </c>
      <c r="R100" s="65">
        <f>'[2]transportas ir kt.'!R61</f>
        <v>0</v>
      </c>
      <c r="S100" s="66">
        <f>'[2]transportas ir kt.'!S61</f>
        <v>0</v>
      </c>
      <c r="T100" s="66">
        <f>'[2]transportas ir kt.'!T61</f>
        <v>0</v>
      </c>
      <c r="U100" s="66">
        <f>'[2]transportas ir kt.'!U61</f>
        <v>0</v>
      </c>
      <c r="V100" s="66">
        <f t="shared" si="59"/>
        <v>0</v>
      </c>
      <c r="W100" s="96">
        <v>0</v>
      </c>
      <c r="X100" s="64">
        <f t="shared" si="36"/>
        <v>0</v>
      </c>
      <c r="Y100" s="65"/>
      <c r="Z100" s="66"/>
      <c r="AA100" s="66"/>
      <c r="AB100" s="66"/>
      <c r="AC100" s="66">
        <f t="shared" si="58"/>
        <v>0</v>
      </c>
      <c r="AD100" s="96"/>
      <c r="AE100" s="64">
        <f t="shared" si="37"/>
        <v>0</v>
      </c>
      <c r="AF100" s="65"/>
      <c r="AG100" s="66"/>
      <c r="AH100" s="66"/>
      <c r="AI100" s="66"/>
      <c r="AJ100" s="66">
        <f t="shared" si="60"/>
        <v>0</v>
      </c>
      <c r="AK100" s="96"/>
      <c r="AL100" s="74">
        <f t="shared" si="32"/>
        <v>10</v>
      </c>
    </row>
    <row r="101" spans="1:38" x14ac:dyDescent="0.3">
      <c r="A101" s="176" t="s">
        <v>168</v>
      </c>
      <c r="B101" s="95" t="s">
        <v>169</v>
      </c>
      <c r="C101" s="64"/>
      <c r="D101" s="65">
        <f>'[2]transportas ir kt.'!D62</f>
        <v>0</v>
      </c>
      <c r="E101" s="66">
        <f>'[2]transportas ir kt.'!E62</f>
        <v>0</v>
      </c>
      <c r="F101" s="66">
        <f>'[2]transportas ir kt.'!F62</f>
        <v>0</v>
      </c>
      <c r="G101" s="66">
        <f>'[2]transportas ir kt.'!G62</f>
        <v>0</v>
      </c>
      <c r="H101" s="66">
        <f t="shared" si="61"/>
        <v>0</v>
      </c>
      <c r="I101" s="96">
        <f>'[2]transportas ir kt.'!I62</f>
        <v>0</v>
      </c>
      <c r="J101" s="64">
        <f t="shared" si="56"/>
        <v>0</v>
      </c>
      <c r="K101" s="65">
        <f>'[2]transportas ir kt.'!K62</f>
        <v>0</v>
      </c>
      <c r="L101" s="66">
        <f>'[2]transportas ir kt.'!L62</f>
        <v>0</v>
      </c>
      <c r="M101" s="66">
        <f>'[2]transportas ir kt.'!M62</f>
        <v>0</v>
      </c>
      <c r="N101" s="66">
        <f>'[2]transportas ir kt.'!N62</f>
        <v>0</v>
      </c>
      <c r="O101" s="66">
        <f t="shared" si="57"/>
        <v>0</v>
      </c>
      <c r="P101" s="96"/>
      <c r="Q101" s="64">
        <f t="shared" si="35"/>
        <v>0</v>
      </c>
      <c r="R101" s="65">
        <f>'[2]transportas ir kt.'!R62</f>
        <v>0</v>
      </c>
      <c r="S101" s="66">
        <f>'[2]transportas ir kt.'!S62</f>
        <v>0</v>
      </c>
      <c r="T101" s="66">
        <f>'[2]transportas ir kt.'!T62</f>
        <v>0</v>
      </c>
      <c r="U101" s="66">
        <f>'[2]transportas ir kt.'!U62</f>
        <v>0</v>
      </c>
      <c r="V101" s="66">
        <f t="shared" si="59"/>
        <v>0</v>
      </c>
      <c r="W101" s="96">
        <v>0</v>
      </c>
      <c r="X101" s="64">
        <f t="shared" si="36"/>
        <v>0</v>
      </c>
      <c r="Y101" s="65"/>
      <c r="Z101" s="66"/>
      <c r="AA101" s="66">
        <v>90</v>
      </c>
      <c r="AB101" s="66" t="e">
        <f>'[2]transportas ir kt.'!AB62</f>
        <v>#REF!</v>
      </c>
      <c r="AC101" s="66" t="e">
        <f t="shared" si="58"/>
        <v>#REF!</v>
      </c>
      <c r="AD101" s="96">
        <v>90</v>
      </c>
      <c r="AE101" s="64" t="e">
        <f t="shared" si="37"/>
        <v>#REF!</v>
      </c>
      <c r="AF101" s="65"/>
      <c r="AG101" s="66"/>
      <c r="AH101" s="66">
        <v>60</v>
      </c>
      <c r="AI101" s="66"/>
      <c r="AJ101" s="66">
        <f t="shared" si="60"/>
        <v>60</v>
      </c>
      <c r="AK101" s="96">
        <v>60</v>
      </c>
      <c r="AL101" s="74" t="e">
        <f t="shared" si="32"/>
        <v>#REF!</v>
      </c>
    </row>
    <row r="102" spans="1:38" s="115" customFormat="1" ht="15" thickBot="1" x14ac:dyDescent="0.35">
      <c r="A102" s="178" t="s">
        <v>304</v>
      </c>
      <c r="B102" s="179" t="s">
        <v>305</v>
      </c>
      <c r="C102" s="180"/>
      <c r="D102" s="181">
        <f>'[2]transportas ir kt.'!D63</f>
        <v>0</v>
      </c>
      <c r="E102" s="182">
        <f>'[2]transportas ir kt.'!E63</f>
        <v>0</v>
      </c>
      <c r="F102" s="182">
        <f>'[2]transportas ir kt.'!F63</f>
        <v>0</v>
      </c>
      <c r="G102" s="182">
        <v>30</v>
      </c>
      <c r="H102" s="182">
        <f t="shared" ref="H102" si="62">SUM(D102:G102)</f>
        <v>30</v>
      </c>
      <c r="I102" s="183">
        <v>30</v>
      </c>
      <c r="J102" s="180">
        <f t="shared" ref="J102" si="63">C102+H102-I102</f>
        <v>0</v>
      </c>
      <c r="K102" s="181">
        <f>'[2]transportas ir kt.'!K63</f>
        <v>0</v>
      </c>
      <c r="L102" s="182">
        <f>'[2]transportas ir kt.'!L63</f>
        <v>0</v>
      </c>
      <c r="M102" s="182">
        <f>'[2]transportas ir kt.'!M63</f>
        <v>0</v>
      </c>
      <c r="N102" s="182">
        <f>'[2]transportas ir kt.'!N63</f>
        <v>0</v>
      </c>
      <c r="O102" s="182">
        <f t="shared" ref="O102" si="64">SUM(K102:N102)</f>
        <v>0</v>
      </c>
      <c r="P102" s="183"/>
      <c r="Q102" s="180">
        <f t="shared" ref="Q102" si="65">J102+O102-P102</f>
        <v>0</v>
      </c>
      <c r="R102" s="181">
        <f>'[2]transportas ir kt.'!R63</f>
        <v>0</v>
      </c>
      <c r="S102" s="182">
        <f>'[2]transportas ir kt.'!S63</f>
        <v>0</v>
      </c>
      <c r="T102" s="182">
        <f>'[2]transportas ir kt.'!T63</f>
        <v>0</v>
      </c>
      <c r="U102" s="182">
        <f>'[2]transportas ir kt.'!U63</f>
        <v>0</v>
      </c>
      <c r="V102" s="182">
        <f t="shared" ref="V102" si="66">SUM(R102:U102)</f>
        <v>0</v>
      </c>
      <c r="W102" s="183"/>
      <c r="X102" s="180">
        <f t="shared" ref="X102" si="67">Q102+V102-W102</f>
        <v>0</v>
      </c>
      <c r="Y102" s="181"/>
      <c r="Z102" s="182"/>
      <c r="AA102" s="182"/>
      <c r="AB102" s="182" t="e">
        <f>'[2]transportas ir kt.'!AB63</f>
        <v>#REF!</v>
      </c>
      <c r="AC102" s="182" t="e">
        <f t="shared" ref="AC102" si="68">SUM(Y102:AB102)</f>
        <v>#REF!</v>
      </c>
      <c r="AD102" s="183"/>
      <c r="AE102" s="180" t="e">
        <f t="shared" ref="AE102" si="69">X102+AC102-AD102</f>
        <v>#REF!</v>
      </c>
      <c r="AF102" s="181"/>
      <c r="AG102" s="182"/>
      <c r="AH102" s="182"/>
      <c r="AI102" s="182"/>
      <c r="AJ102" s="182">
        <f t="shared" ref="AJ102" si="70">SUM(AF102:AI102)</f>
        <v>0</v>
      </c>
      <c r="AK102" s="183"/>
      <c r="AL102" s="184" t="e">
        <f t="shared" ref="AL102" si="71">H102+O102+V102+AC102+AJ102</f>
        <v>#REF!</v>
      </c>
    </row>
  </sheetData>
  <mergeCells count="13">
    <mergeCell ref="X6:X7"/>
    <mergeCell ref="Y6:AD6"/>
    <mergeCell ref="AE6:AE7"/>
    <mergeCell ref="AF6:AK6"/>
    <mergeCell ref="AL6:AL7"/>
    <mergeCell ref="A3:U3"/>
    <mergeCell ref="A6:A7"/>
    <mergeCell ref="C6:C7"/>
    <mergeCell ref="D6:I6"/>
    <mergeCell ref="J6:J7"/>
    <mergeCell ref="K6:P6"/>
    <mergeCell ref="Q6:Q7"/>
    <mergeCell ref="R6:W6"/>
  </mergeCells>
  <phoneticPr fontId="13" type="noConversion"/>
  <conditionalFormatting sqref="B13:B15">
    <cfRule type="cellIs" dxfId="47" priority="8" operator="equal">
      <formula>0</formula>
    </cfRule>
  </conditionalFormatting>
  <conditionalFormatting sqref="B34:B36">
    <cfRule type="cellIs" dxfId="46" priority="3" operator="equal">
      <formula>0</formula>
    </cfRule>
  </conditionalFormatting>
  <conditionalFormatting sqref="B43">
    <cfRule type="cellIs" dxfId="45" priority="1" operator="equal">
      <formula>0</formula>
    </cfRule>
  </conditionalFormatting>
  <conditionalFormatting sqref="B76:B78">
    <cfRule type="cellIs" dxfId="44" priority="4" operator="equal">
      <formula>0</formula>
    </cfRule>
  </conditionalFormatting>
  <conditionalFormatting sqref="B102">
    <cfRule type="cellIs" dxfId="43" priority="2" operator="equal">
      <formula>0</formula>
    </cfRule>
  </conditionalFormatting>
  <pageMargins left="0.70866141732283472" right="0.70866141732283472" top="0.74803149606299213" bottom="0.74803149606299213" header="0.31496062992125984" footer="0.31496062992125984"/>
  <pageSetup paperSize="8" scale="47" fitToHeight="0" orientation="landscape" r:id="rId1"/>
  <headerFooter>
    <oddFooter>&amp;C&amp;P</oddFooter>
  </headerFooter>
  <rowBreaks count="2" manualBreakCount="2">
    <brk id="45" max="16383" man="1"/>
    <brk id="78" max="16383" man="1"/>
  </rowBreaks>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B94D47-1211-47E8-B277-38910CFFD339}">
  <sheetPr>
    <pageSetUpPr fitToPage="1"/>
  </sheetPr>
  <dimension ref="A1:AP103"/>
  <sheetViews>
    <sheetView showGridLines="0" showZeros="0" zoomScaleNormal="100" workbookViewId="0">
      <pane xSplit="2" ySplit="8" topLeftCell="C36" activePane="bottomRight" state="frozen"/>
      <selection pane="topRight" activeCell="C1" sqref="C1"/>
      <selection pane="bottomLeft" activeCell="A7" sqref="A7"/>
      <selection pane="bottomRight" activeCell="P2" sqref="P2"/>
    </sheetView>
  </sheetViews>
  <sheetFormatPr defaultRowHeight="14.4" x14ac:dyDescent="0.3"/>
  <cols>
    <col min="2" max="2" width="51.6640625" customWidth="1"/>
    <col min="3" max="3" width="11.5546875" customWidth="1"/>
    <col min="4" max="6" width="9.5546875" bestFit="1" customWidth="1"/>
    <col min="7" max="7" width="9.33203125" bestFit="1" customWidth="1"/>
    <col min="8" max="9" width="9.5546875" bestFit="1" customWidth="1"/>
    <col min="10" max="10" width="10.109375" customWidth="1"/>
    <col min="11" max="14" width="9.33203125" customWidth="1"/>
    <col min="15" max="16" width="9.5546875" customWidth="1"/>
    <col min="17" max="17" width="10.109375" customWidth="1"/>
    <col min="18" max="29" width="9.33203125" customWidth="1"/>
    <col min="30" max="30" width="11.5546875" customWidth="1"/>
    <col min="31" max="36" width="9.33203125" customWidth="1"/>
    <col min="37" max="37" width="10" customWidth="1"/>
    <col min="38" max="38" width="11.33203125" customWidth="1"/>
  </cols>
  <sheetData>
    <row r="1" spans="1:42" ht="14.4" customHeight="1" x14ac:dyDescent="0.3">
      <c r="N1" s="316" t="s">
        <v>315</v>
      </c>
      <c r="O1" s="316"/>
      <c r="P1" s="316"/>
      <c r="Q1" s="316"/>
      <c r="R1" s="316"/>
      <c r="S1" s="316"/>
      <c r="T1" s="316"/>
      <c r="U1" s="316"/>
      <c r="V1" s="316"/>
      <c r="W1" s="316"/>
    </row>
    <row r="2" spans="1:42" ht="15.6" x14ac:dyDescent="0.3">
      <c r="P2" s="1" t="s">
        <v>314</v>
      </c>
    </row>
    <row r="3" spans="1:42" ht="15.6" x14ac:dyDescent="0.3">
      <c r="P3" s="1" t="s">
        <v>312</v>
      </c>
    </row>
    <row r="4" spans="1:42" x14ac:dyDescent="0.3">
      <c r="A4" s="315" t="s">
        <v>0</v>
      </c>
      <c r="B4" s="315"/>
      <c r="C4" s="315"/>
      <c r="D4" s="315"/>
      <c r="E4" s="315"/>
      <c r="F4" s="315"/>
      <c r="G4" s="315"/>
      <c r="H4" s="315"/>
      <c r="I4" s="315"/>
      <c r="J4" s="315"/>
      <c r="K4" s="315"/>
      <c r="L4" s="315"/>
      <c r="M4" s="315"/>
      <c r="N4" s="315"/>
      <c r="O4" s="315"/>
      <c r="P4" s="315"/>
      <c r="Q4" s="315"/>
      <c r="R4" s="315"/>
      <c r="S4" s="315"/>
      <c r="T4" s="315"/>
      <c r="U4" s="315"/>
      <c r="V4" s="3"/>
      <c r="W4" s="3"/>
      <c r="X4" s="3"/>
      <c r="Y4" s="3"/>
      <c r="Z4" s="3"/>
      <c r="AA4" s="3"/>
      <c r="AB4" s="3"/>
      <c r="AC4" s="3"/>
      <c r="AD4" s="3"/>
      <c r="AE4" s="3"/>
      <c r="AF4" s="3"/>
      <c r="AG4" s="3"/>
      <c r="AH4" s="3"/>
      <c r="AI4" s="3"/>
      <c r="AJ4" s="3"/>
      <c r="AK4" s="3"/>
      <c r="AL4" s="5" t="e">
        <f>AL9-AL47</f>
        <v>#REF!</v>
      </c>
    </row>
    <row r="5" spans="1:42" ht="15" thickBot="1" x14ac:dyDescent="0.35">
      <c r="A5" s="2"/>
      <c r="B5" s="2"/>
      <c r="C5" s="2"/>
      <c r="D5" s="2"/>
      <c r="E5" s="2"/>
      <c r="F5" s="2"/>
      <c r="G5" s="2"/>
      <c r="H5" s="2"/>
      <c r="I5" s="2"/>
      <c r="J5" s="2"/>
      <c r="K5" s="2"/>
      <c r="L5" s="2"/>
      <c r="M5" s="2"/>
      <c r="N5" s="2"/>
      <c r="O5" s="2"/>
      <c r="P5" s="2"/>
      <c r="Q5" s="2"/>
      <c r="R5" s="2"/>
      <c r="S5" s="2"/>
      <c r="T5" s="2"/>
      <c r="U5" s="2"/>
      <c r="V5" s="3"/>
      <c r="W5" s="3"/>
      <c r="X5" s="3"/>
      <c r="Y5" s="3"/>
      <c r="Z5" s="3"/>
      <c r="AA5" s="3"/>
      <c r="AB5" s="3"/>
      <c r="AC5" s="3"/>
      <c r="AD5" s="3"/>
      <c r="AE5" s="3"/>
      <c r="AF5" s="3"/>
      <c r="AG5" s="3"/>
      <c r="AH5" s="3"/>
      <c r="AI5" s="3"/>
      <c r="AJ5" s="3"/>
      <c r="AK5" s="3"/>
      <c r="AL5" s="3"/>
    </row>
    <row r="6" spans="1:42" ht="30.75" hidden="1" customHeight="1" thickBot="1" x14ac:dyDescent="0.35">
      <c r="A6" s="3"/>
      <c r="B6" s="3"/>
      <c r="C6" s="3"/>
      <c r="D6" s="4">
        <f>D9-D47</f>
        <v>56.673745000000054</v>
      </c>
      <c r="E6" s="4">
        <f>E9-E47</f>
        <v>-68.244721666666919</v>
      </c>
      <c r="F6" s="4">
        <f>F9-F47</f>
        <v>-25.853350238095118</v>
      </c>
      <c r="G6" s="4">
        <f>G9-G47</f>
        <v>29.416999761904719</v>
      </c>
      <c r="H6" s="4">
        <f>H9-H47</f>
        <v>-8.0073271428573207</v>
      </c>
      <c r="I6" s="4"/>
      <c r="J6" s="4">
        <f t="shared" ref="J6:O6" si="0">J9-J47</f>
        <v>-8</v>
      </c>
      <c r="K6" s="4">
        <f t="shared" si="0"/>
        <v>39.155512261904732</v>
      </c>
      <c r="L6" s="4">
        <f t="shared" si="0"/>
        <v>178.77884559523801</v>
      </c>
      <c r="M6" s="4">
        <f t="shared" si="0"/>
        <v>-110.99115440476197</v>
      </c>
      <c r="N6" s="4">
        <f t="shared" si="0"/>
        <v>178.74949559523793</v>
      </c>
      <c r="O6" s="4">
        <f t="shared" si="0"/>
        <v>285.69269904761859</v>
      </c>
      <c r="P6" s="4"/>
      <c r="Q6" s="4">
        <f t="shared" ref="Q6:V6" si="1">Q9-Q47</f>
        <v>0</v>
      </c>
      <c r="R6" s="4">
        <f t="shared" si="1"/>
        <v>24.03899738095231</v>
      </c>
      <c r="S6" s="4">
        <f t="shared" si="1"/>
        <v>-152.25433595238093</v>
      </c>
      <c r="T6" s="4">
        <f t="shared" si="1"/>
        <v>23.195664047618948</v>
      </c>
      <c r="U6" s="4">
        <f t="shared" si="1"/>
        <v>23.278164047618958</v>
      </c>
      <c r="V6" s="4">
        <f t="shared" si="1"/>
        <v>-81.74151047619057</v>
      </c>
      <c r="W6" s="4"/>
      <c r="X6" s="4">
        <f t="shared" ref="X6:AC6" si="2">X9-X47</f>
        <v>0</v>
      </c>
      <c r="Y6" s="4" t="e">
        <f t="shared" si="2"/>
        <v>#REF!</v>
      </c>
      <c r="Z6" s="4" t="e">
        <f t="shared" si="2"/>
        <v>#REF!</v>
      </c>
      <c r="AA6" s="4" t="e">
        <f t="shared" si="2"/>
        <v>#REF!</v>
      </c>
      <c r="AB6" s="4" t="e">
        <f t="shared" si="2"/>
        <v>#REF!</v>
      </c>
      <c r="AC6" s="4" t="e">
        <f t="shared" si="2"/>
        <v>#REF!</v>
      </c>
      <c r="AD6" s="4"/>
      <c r="AE6" s="4" t="e">
        <f t="shared" ref="AE6:AJ6" si="3">AE9-AE47</f>
        <v>#REF!</v>
      </c>
      <c r="AF6" s="4" t="e">
        <f t="shared" si="3"/>
        <v>#REF!</v>
      </c>
      <c r="AG6" s="4" t="e">
        <f t="shared" si="3"/>
        <v>#REF!</v>
      </c>
      <c r="AH6" s="4" t="e">
        <f t="shared" si="3"/>
        <v>#REF!</v>
      </c>
      <c r="AI6" s="4" t="e">
        <f t="shared" si="3"/>
        <v>#REF!</v>
      </c>
      <c r="AJ6" s="4" t="e">
        <f t="shared" si="3"/>
        <v>#REF!</v>
      </c>
      <c r="AK6" s="4"/>
      <c r="AL6" s="5" t="e">
        <f>AL9-AL47</f>
        <v>#REF!</v>
      </c>
    </row>
    <row r="7" spans="1:42" ht="29.25" customHeight="1" thickBot="1" x14ac:dyDescent="0.35">
      <c r="A7" s="306" t="s">
        <v>1</v>
      </c>
      <c r="B7" s="6" t="s">
        <v>2</v>
      </c>
      <c r="C7" s="308" t="s">
        <v>3</v>
      </c>
      <c r="D7" s="310" t="s">
        <v>4</v>
      </c>
      <c r="E7" s="311"/>
      <c r="F7" s="311"/>
      <c r="G7" s="311"/>
      <c r="H7" s="311"/>
      <c r="I7" s="311"/>
      <c r="J7" s="308" t="s">
        <v>5</v>
      </c>
      <c r="K7" s="312" t="s">
        <v>6</v>
      </c>
      <c r="L7" s="313"/>
      <c r="M7" s="313"/>
      <c r="N7" s="313"/>
      <c r="O7" s="313"/>
      <c r="P7" s="314"/>
      <c r="Q7" s="308" t="s">
        <v>7</v>
      </c>
      <c r="R7" s="312" t="s">
        <v>8</v>
      </c>
      <c r="S7" s="313"/>
      <c r="T7" s="313"/>
      <c r="U7" s="313"/>
      <c r="V7" s="313"/>
      <c r="W7" s="314"/>
      <c r="X7" s="308" t="s">
        <v>9</v>
      </c>
      <c r="Y7" s="313" t="s">
        <v>10</v>
      </c>
      <c r="Z7" s="313"/>
      <c r="AA7" s="313"/>
      <c r="AB7" s="313"/>
      <c r="AC7" s="313"/>
      <c r="AD7" s="314"/>
      <c r="AE7" s="308" t="s">
        <v>11</v>
      </c>
      <c r="AF7" s="312" t="s">
        <v>12</v>
      </c>
      <c r="AG7" s="313"/>
      <c r="AH7" s="313"/>
      <c r="AI7" s="313"/>
      <c r="AJ7" s="313"/>
      <c r="AK7" s="314"/>
      <c r="AL7" s="302" t="s">
        <v>13</v>
      </c>
    </row>
    <row r="8" spans="1:42" ht="41.4" thickBot="1" x14ac:dyDescent="0.35">
      <c r="A8" s="307"/>
      <c r="B8" s="7" t="s">
        <v>14</v>
      </c>
      <c r="C8" s="309"/>
      <c r="D8" s="8" t="s">
        <v>15</v>
      </c>
      <c r="E8" s="9" t="s">
        <v>16</v>
      </c>
      <c r="F8" s="9" t="s">
        <v>17</v>
      </c>
      <c r="G8" s="9" t="s">
        <v>18</v>
      </c>
      <c r="H8" s="9" t="s">
        <v>19</v>
      </c>
      <c r="I8" s="10" t="s">
        <v>20</v>
      </c>
      <c r="J8" s="309"/>
      <c r="K8" s="11" t="s">
        <v>15</v>
      </c>
      <c r="L8" s="12" t="s">
        <v>16</v>
      </c>
      <c r="M8" s="12" t="s">
        <v>17</v>
      </c>
      <c r="N8" s="12" t="s">
        <v>18</v>
      </c>
      <c r="O8" s="12" t="s">
        <v>19</v>
      </c>
      <c r="P8" s="13" t="s">
        <v>20</v>
      </c>
      <c r="Q8" s="309"/>
      <c r="R8" s="14" t="s">
        <v>15</v>
      </c>
      <c r="S8" s="9" t="s">
        <v>16</v>
      </c>
      <c r="T8" s="9" t="s">
        <v>17</v>
      </c>
      <c r="U8" s="9" t="s">
        <v>18</v>
      </c>
      <c r="V8" s="9" t="s">
        <v>19</v>
      </c>
      <c r="W8" s="15" t="s">
        <v>20</v>
      </c>
      <c r="X8" s="309"/>
      <c r="Y8" s="11" t="s">
        <v>15</v>
      </c>
      <c r="Z8" s="12" t="s">
        <v>16</v>
      </c>
      <c r="AA8" s="12" t="s">
        <v>17</v>
      </c>
      <c r="AB8" s="12" t="s">
        <v>18</v>
      </c>
      <c r="AC8" s="12" t="s">
        <v>19</v>
      </c>
      <c r="AD8" s="13" t="s">
        <v>20</v>
      </c>
      <c r="AE8" s="309"/>
      <c r="AF8" s="8" t="s">
        <v>15</v>
      </c>
      <c r="AG8" s="9" t="s">
        <v>16</v>
      </c>
      <c r="AH8" s="9" t="s">
        <v>17</v>
      </c>
      <c r="AI8" s="9" t="s">
        <v>18</v>
      </c>
      <c r="AJ8" s="9" t="s">
        <v>19</v>
      </c>
      <c r="AK8" s="10" t="s">
        <v>20</v>
      </c>
      <c r="AL8" s="303"/>
      <c r="AN8" s="16"/>
    </row>
    <row r="9" spans="1:42" ht="15.75" customHeight="1" x14ac:dyDescent="0.3">
      <c r="A9" s="17" t="s">
        <v>21</v>
      </c>
      <c r="B9" s="18" t="s">
        <v>22</v>
      </c>
      <c r="C9" s="19">
        <f t="shared" ref="C9:I9" si="4">C10+C11+C23+C38+C45</f>
        <v>1585.19</v>
      </c>
      <c r="D9" s="20">
        <f t="shared" si="4"/>
        <v>1633.5324500000002</v>
      </c>
      <c r="E9" s="21">
        <f t="shared" si="4"/>
        <v>1193.5339833333333</v>
      </c>
      <c r="F9" s="21">
        <f t="shared" si="4"/>
        <v>1185.4053547619048</v>
      </c>
      <c r="G9" s="21">
        <f t="shared" si="4"/>
        <v>515.79570476190474</v>
      </c>
      <c r="H9" s="22">
        <f t="shared" si="4"/>
        <v>4528.2674928571432</v>
      </c>
      <c r="I9" s="23">
        <f t="shared" si="4"/>
        <v>0</v>
      </c>
      <c r="J9" s="19"/>
      <c r="K9" s="20">
        <f t="shared" ref="K9:W9" si="5">K10+K11+K23+K38+K45</f>
        <v>783.95690476190475</v>
      </c>
      <c r="L9" s="21">
        <f t="shared" si="5"/>
        <v>379.57023809523804</v>
      </c>
      <c r="M9" s="21">
        <f t="shared" si="5"/>
        <v>372.98023809523806</v>
      </c>
      <c r="N9" s="21">
        <f t="shared" si="5"/>
        <v>1086.490888095238</v>
      </c>
      <c r="O9" s="21">
        <f t="shared" si="5"/>
        <v>2622.998269047619</v>
      </c>
      <c r="P9" s="23">
        <f t="shared" si="5"/>
        <v>0</v>
      </c>
      <c r="Q9" s="19">
        <f t="shared" si="5"/>
        <v>0</v>
      </c>
      <c r="R9" s="19">
        <f t="shared" si="5"/>
        <v>219.73810238095231</v>
      </c>
      <c r="S9" s="19">
        <f t="shared" si="5"/>
        <v>459.34476904761897</v>
      </c>
      <c r="T9" s="19">
        <f t="shared" si="5"/>
        <v>807.53476904761897</v>
      </c>
      <c r="U9" s="19">
        <f t="shared" si="5"/>
        <v>223.72726904761896</v>
      </c>
      <c r="V9" s="19">
        <f t="shared" si="5"/>
        <v>1710.3449095238093</v>
      </c>
      <c r="W9" s="19">
        <f t="shared" si="5"/>
        <v>0</v>
      </c>
      <c r="X9" s="19"/>
      <c r="Y9" s="20">
        <f t="shared" ref="Y9:AD9" si="6">Y10+Y11+Y23+Y38+Y45</f>
        <v>216.90726904761897</v>
      </c>
      <c r="Z9" s="21">
        <f t="shared" si="6"/>
        <v>216.90726904761897</v>
      </c>
      <c r="AA9" s="21">
        <f t="shared" si="6"/>
        <v>216.90726904761897</v>
      </c>
      <c r="AB9" s="21">
        <f t="shared" si="6"/>
        <v>219.71976904761897</v>
      </c>
      <c r="AC9" s="21">
        <f t="shared" si="6"/>
        <v>870.44157619047587</v>
      </c>
      <c r="AD9" s="23">
        <f t="shared" si="6"/>
        <v>0</v>
      </c>
      <c r="AE9" s="19"/>
      <c r="AF9" s="19">
        <f t="shared" ref="AF9:AL9" si="7">AF10+AF11+AF23+AF38+AF45</f>
        <v>229.54948333333326</v>
      </c>
      <c r="AG9" s="19">
        <f t="shared" si="7"/>
        <v>229.54948333333326</v>
      </c>
      <c r="AH9" s="19">
        <f t="shared" si="7"/>
        <v>229.44948333333326</v>
      </c>
      <c r="AI9" s="19">
        <f t="shared" si="7"/>
        <v>231.58448333333328</v>
      </c>
      <c r="AJ9" s="19">
        <f t="shared" si="7"/>
        <v>920.13293333333309</v>
      </c>
      <c r="AK9" s="19">
        <f t="shared" si="7"/>
        <v>0</v>
      </c>
      <c r="AL9" s="19">
        <f t="shared" si="7"/>
        <v>10652.18518095238</v>
      </c>
      <c r="AN9" s="16"/>
      <c r="AP9" s="16"/>
    </row>
    <row r="10" spans="1:42" ht="15.75" customHeight="1" x14ac:dyDescent="0.3">
      <c r="A10" s="24" t="s">
        <v>23</v>
      </c>
      <c r="B10" s="25" t="s">
        <v>24</v>
      </c>
      <c r="C10" s="26"/>
      <c r="D10" s="27">
        <f>'[2]Nusidėvėjimo skaičiavimas'!E44+D96</f>
        <v>102.36345</v>
      </c>
      <c r="E10" s="27">
        <f>'[2]Nusidėvėjimo skaičiavimas'!F44+E96</f>
        <v>104.84398333333334</v>
      </c>
      <c r="F10" s="27">
        <f>'[2]Nusidėvėjimo skaičiavimas'!G44+F96</f>
        <v>115.26535476190476</v>
      </c>
      <c r="G10" s="27">
        <f>'[2]Nusidėvėjimo skaičiavimas'!H44+G96</f>
        <v>214.55570476190471</v>
      </c>
      <c r="H10" s="22">
        <f>SUM(D10:G10)</f>
        <v>537.02849285714285</v>
      </c>
      <c r="I10" s="28"/>
      <c r="J10" s="26"/>
      <c r="K10" s="27">
        <f>'[2]Nusidėvėjimo skaičiavimas'!J44+K96</f>
        <v>208.31690476190471</v>
      </c>
      <c r="L10" s="27">
        <f>'[2]Nusidėvėjimo skaičiavimas'!K44+L96</f>
        <v>210.57023809523804</v>
      </c>
      <c r="M10" s="27">
        <f>'[2]Nusidėvėjimo skaičiavimas'!L44+M96</f>
        <v>210.57023809523804</v>
      </c>
      <c r="N10" s="27">
        <f>'[2]Nusidėvėjimo skaičiavimas'!M44+N96</f>
        <v>212.06088809523803</v>
      </c>
      <c r="O10" s="22">
        <f>SUM(K10:N10)</f>
        <v>841.5182690476189</v>
      </c>
      <c r="P10" s="28"/>
      <c r="Q10" s="26"/>
      <c r="R10" s="29">
        <f>'[2]Nusidėvėjimo skaičiavimas'!O44+R96</f>
        <v>219.73810238095231</v>
      </c>
      <c r="S10" s="29">
        <f>'[2]Nusidėvėjimo skaičiavimas'!P44+S96</f>
        <v>221.64476904761898</v>
      </c>
      <c r="T10" s="29">
        <f>'[2]Nusidėvėjimo skaičiavimas'!Q44+T96</f>
        <v>221.63476904761899</v>
      </c>
      <c r="U10" s="29">
        <f>'[2]Nusidėvėjimo skaičiavimas'!R44+U96</f>
        <v>223.72726904761896</v>
      </c>
      <c r="V10" s="22">
        <f>SUM(R10:U10)</f>
        <v>886.74490952380927</v>
      </c>
      <c r="W10" s="33"/>
      <c r="X10" s="26"/>
      <c r="Y10" s="27">
        <f>'[2]Nusidėvėjimo skaičiavimas'!T44+Y96</f>
        <v>216.90726904761897</v>
      </c>
      <c r="Z10" s="27">
        <f>'[2]Nusidėvėjimo skaičiavimas'!U44+Z96</f>
        <v>216.90726904761897</v>
      </c>
      <c r="AA10" s="27">
        <f>'[2]Nusidėvėjimo skaičiavimas'!V44+AA96</f>
        <v>216.90726904761897</v>
      </c>
      <c r="AB10" s="22">
        <f>'[2]Nusidėvėjimo skaičiavimas'!W44+AB96</f>
        <v>219.71976904761897</v>
      </c>
      <c r="AC10" s="22">
        <f>SUM(Y10:AB10)</f>
        <v>870.44157619047587</v>
      </c>
      <c r="AD10" s="28"/>
      <c r="AE10" s="26"/>
      <c r="AF10" s="27">
        <f>'[2]Nusidėvėjimo skaičiavimas'!Y44+AF96</f>
        <v>229.54948333333326</v>
      </c>
      <c r="AG10" s="27">
        <f>'[2]Nusidėvėjimo skaičiavimas'!Z44+AG96</f>
        <v>229.54948333333326</v>
      </c>
      <c r="AH10" s="27">
        <f>'[2]Nusidėvėjimo skaičiavimas'!AA44+AH96</f>
        <v>229.44948333333326</v>
      </c>
      <c r="AI10" s="27">
        <f>'[2]Nusidėvėjimo skaičiavimas'!AB44+AI96</f>
        <v>231.58448333333328</v>
      </c>
      <c r="AJ10" s="22">
        <f>SUM(AF10:AI10)</f>
        <v>920.13293333333309</v>
      </c>
      <c r="AK10" s="28"/>
      <c r="AL10" s="26">
        <f>H10+O10+V10+AC10+AJ10</f>
        <v>4055.8661809523801</v>
      </c>
      <c r="AN10" s="16"/>
      <c r="AP10" s="16"/>
    </row>
    <row r="11" spans="1:42" ht="15.75" customHeight="1" x14ac:dyDescent="0.3">
      <c r="A11" s="24" t="s">
        <v>25</v>
      </c>
      <c r="B11" s="25" t="s">
        <v>26</v>
      </c>
      <c r="C11" s="26">
        <f>SUM(C12:C22)</f>
        <v>461.92</v>
      </c>
      <c r="D11" s="27">
        <f t="shared" ref="D11:AL11" si="8">SUM(D12:D22)</f>
        <v>616.26900000000001</v>
      </c>
      <c r="E11" s="22">
        <f t="shared" si="8"/>
        <v>406.87</v>
      </c>
      <c r="F11" s="22">
        <f t="shared" si="8"/>
        <v>390.49</v>
      </c>
      <c r="G11" s="22">
        <f t="shared" si="8"/>
        <v>0</v>
      </c>
      <c r="H11" s="22">
        <f t="shared" si="8"/>
        <v>1413.6289999999999</v>
      </c>
      <c r="I11" s="22">
        <f t="shared" si="8"/>
        <v>0</v>
      </c>
      <c r="J11" s="26">
        <f t="shared" si="8"/>
        <v>0</v>
      </c>
      <c r="K11" s="27">
        <f t="shared" si="8"/>
        <v>17.64</v>
      </c>
      <c r="L11" s="22">
        <f t="shared" si="8"/>
        <v>169</v>
      </c>
      <c r="M11" s="22">
        <f t="shared" si="8"/>
        <v>14.28</v>
      </c>
      <c r="N11" s="22">
        <f t="shared" si="8"/>
        <v>287.8</v>
      </c>
      <c r="O11" s="22">
        <f t="shared" si="8"/>
        <v>488.71999999999997</v>
      </c>
      <c r="P11" s="28">
        <f t="shared" si="8"/>
        <v>0</v>
      </c>
      <c r="Q11" s="26">
        <f t="shared" si="8"/>
        <v>0</v>
      </c>
      <c r="R11" s="34">
        <f t="shared" si="8"/>
        <v>0</v>
      </c>
      <c r="S11" s="22">
        <f t="shared" si="8"/>
        <v>113</v>
      </c>
      <c r="T11" s="22">
        <f t="shared" si="8"/>
        <v>292.95</v>
      </c>
      <c r="U11" s="22">
        <f t="shared" si="8"/>
        <v>0</v>
      </c>
      <c r="V11" s="22">
        <f t="shared" si="8"/>
        <v>405.95</v>
      </c>
      <c r="W11" s="33">
        <f t="shared" si="8"/>
        <v>0</v>
      </c>
      <c r="X11" s="26">
        <f t="shared" si="8"/>
        <v>0</v>
      </c>
      <c r="Y11" s="27">
        <f>SUM(Y12:Y22)</f>
        <v>0</v>
      </c>
      <c r="Z11" s="22">
        <f t="shared" si="8"/>
        <v>0</v>
      </c>
      <c r="AA11" s="22">
        <f t="shared" si="8"/>
        <v>0</v>
      </c>
      <c r="AB11" s="22">
        <f t="shared" si="8"/>
        <v>0</v>
      </c>
      <c r="AC11" s="22">
        <f t="shared" si="8"/>
        <v>0</v>
      </c>
      <c r="AD11" s="28">
        <f t="shared" si="8"/>
        <v>0</v>
      </c>
      <c r="AE11" s="26">
        <f t="shared" si="8"/>
        <v>0</v>
      </c>
      <c r="AF11" s="27">
        <f t="shared" si="8"/>
        <v>0</v>
      </c>
      <c r="AG11" s="22">
        <f t="shared" si="8"/>
        <v>0</v>
      </c>
      <c r="AH11" s="22">
        <f t="shared" si="8"/>
        <v>0</v>
      </c>
      <c r="AI11" s="22">
        <f t="shared" si="8"/>
        <v>0</v>
      </c>
      <c r="AJ11" s="22">
        <f t="shared" si="8"/>
        <v>0</v>
      </c>
      <c r="AK11" s="28">
        <f t="shared" si="8"/>
        <v>0</v>
      </c>
      <c r="AL11" s="26">
        <f t="shared" si="8"/>
        <v>2308.2989999999995</v>
      </c>
      <c r="AN11" s="16"/>
    </row>
    <row r="12" spans="1:42" ht="33.75" customHeight="1" x14ac:dyDescent="0.3">
      <c r="A12" s="35" t="s">
        <v>27</v>
      </c>
      <c r="B12" s="36" t="s">
        <v>28</v>
      </c>
      <c r="C12" s="37">
        <v>402.46000000000004</v>
      </c>
      <c r="D12" s="38">
        <v>97.82</v>
      </c>
      <c r="E12" s="22"/>
      <c r="F12" s="22"/>
      <c r="G12" s="22"/>
      <c r="H12" s="39">
        <f>SUM(D12:G12)</f>
        <v>97.82</v>
      </c>
      <c r="I12" s="40"/>
      <c r="J12" s="37"/>
      <c r="K12" s="27"/>
      <c r="L12" s="22"/>
      <c r="M12" s="22"/>
      <c r="N12" s="22"/>
      <c r="O12" s="39">
        <f>SUM(K12:N12)</f>
        <v>0</v>
      </c>
      <c r="P12" s="28"/>
      <c r="Q12" s="37"/>
      <c r="R12" s="34"/>
      <c r="S12" s="22"/>
      <c r="T12" s="22"/>
      <c r="U12" s="22"/>
      <c r="V12" s="39">
        <f>SUM(R12:U12)</f>
        <v>0</v>
      </c>
      <c r="W12" s="33"/>
      <c r="X12" s="37"/>
      <c r="Y12" s="27"/>
      <c r="Z12" s="22"/>
      <c r="AA12" s="22"/>
      <c r="AB12" s="22"/>
      <c r="AC12" s="39">
        <f>SUM(Y12:AB12)</f>
        <v>0</v>
      </c>
      <c r="AD12" s="28"/>
      <c r="AE12" s="37"/>
      <c r="AF12" s="27"/>
      <c r="AG12" s="22"/>
      <c r="AH12" s="22"/>
      <c r="AI12" s="22"/>
      <c r="AJ12" s="39">
        <f>SUM(AF12:AI12)</f>
        <v>0</v>
      </c>
      <c r="AK12" s="28"/>
      <c r="AL12" s="37">
        <f t="shared" ref="AL12:AL46" si="9">H12+O12+V12+AC12+AJ12</f>
        <v>97.82</v>
      </c>
    </row>
    <row r="13" spans="1:42" ht="33.75" customHeight="1" x14ac:dyDescent="0.3">
      <c r="A13" s="35" t="s">
        <v>29</v>
      </c>
      <c r="B13" s="36" t="s">
        <v>30</v>
      </c>
      <c r="C13" s="37"/>
      <c r="D13" s="38">
        <v>414.9</v>
      </c>
      <c r="E13" s="39">
        <v>369.07</v>
      </c>
      <c r="F13" s="39">
        <v>369.07</v>
      </c>
      <c r="G13" s="22"/>
      <c r="H13" s="39">
        <f t="shared" ref="H13:H37" si="10">SUM(D13:G13)</f>
        <v>1153.04</v>
      </c>
      <c r="I13" s="40"/>
      <c r="J13" s="37"/>
      <c r="K13" s="27"/>
      <c r="L13" s="22"/>
      <c r="M13" s="22"/>
      <c r="N13" s="22"/>
      <c r="O13" s="39">
        <f t="shared" ref="O13:O37" si="11">SUM(K13:N13)</f>
        <v>0</v>
      </c>
      <c r="P13" s="28"/>
      <c r="Q13" s="37"/>
      <c r="R13" s="34"/>
      <c r="S13" s="22"/>
      <c r="T13" s="22"/>
      <c r="U13" s="22"/>
      <c r="V13" s="39">
        <f t="shared" ref="V13:V22" si="12">SUM(R13:U13)</f>
        <v>0</v>
      </c>
      <c r="W13" s="33"/>
      <c r="X13" s="37"/>
      <c r="Y13" s="27"/>
      <c r="Z13" s="22"/>
      <c r="AA13" s="22"/>
      <c r="AB13" s="22"/>
      <c r="AC13" s="39">
        <f t="shared" ref="AC13:AC25" si="13">SUM(Y13:AB13)</f>
        <v>0</v>
      </c>
      <c r="AD13" s="28"/>
      <c r="AE13" s="37"/>
      <c r="AF13" s="27"/>
      <c r="AG13" s="22"/>
      <c r="AH13" s="22"/>
      <c r="AI13" s="22"/>
      <c r="AJ13" s="39">
        <f t="shared" ref="AJ13:AJ22" si="14">SUM(AF13:AI13)</f>
        <v>0</v>
      </c>
      <c r="AK13" s="28"/>
      <c r="AL13" s="37">
        <f t="shared" si="9"/>
        <v>1153.04</v>
      </c>
    </row>
    <row r="14" spans="1:42" s="115" customFormat="1" ht="43.2" customHeight="1" x14ac:dyDescent="0.3">
      <c r="A14" s="35" t="s">
        <v>31</v>
      </c>
      <c r="B14" s="43" t="s">
        <v>295</v>
      </c>
      <c r="C14" s="26"/>
      <c r="D14" s="38">
        <v>0</v>
      </c>
      <c r="E14" s="39">
        <v>0</v>
      </c>
      <c r="F14" s="39">
        <v>0</v>
      </c>
      <c r="G14" s="22"/>
      <c r="H14" s="39">
        <f t="shared" si="10"/>
        <v>0</v>
      </c>
      <c r="I14" s="40"/>
      <c r="J14" s="37"/>
      <c r="K14" s="27"/>
      <c r="L14" s="39">
        <v>169</v>
      </c>
      <c r="M14" s="39"/>
      <c r="N14" s="39"/>
      <c r="O14" s="39">
        <f t="shared" si="11"/>
        <v>169</v>
      </c>
      <c r="P14" s="28"/>
      <c r="Q14" s="37"/>
      <c r="R14" s="34"/>
      <c r="S14" s="39">
        <v>113</v>
      </c>
      <c r="T14" s="22"/>
      <c r="U14" s="22"/>
      <c r="V14" s="39">
        <f t="shared" si="12"/>
        <v>113</v>
      </c>
      <c r="W14" s="33"/>
      <c r="X14" s="37"/>
      <c r="Y14" s="27"/>
      <c r="Z14" s="22"/>
      <c r="AA14" s="22"/>
      <c r="AB14" s="22"/>
      <c r="AC14" s="39">
        <f t="shared" si="13"/>
        <v>0</v>
      </c>
      <c r="AD14" s="28"/>
      <c r="AE14" s="37"/>
      <c r="AF14" s="27"/>
      <c r="AG14" s="22"/>
      <c r="AH14" s="22"/>
      <c r="AI14" s="22"/>
      <c r="AJ14" s="39">
        <f t="shared" si="14"/>
        <v>0</v>
      </c>
      <c r="AK14" s="28"/>
      <c r="AL14" s="37">
        <f t="shared" si="9"/>
        <v>282</v>
      </c>
    </row>
    <row r="15" spans="1:42" ht="34.200000000000003" customHeight="1" x14ac:dyDescent="0.3">
      <c r="A15" s="35" t="s">
        <v>33</v>
      </c>
      <c r="B15" s="41" t="s">
        <v>34</v>
      </c>
      <c r="C15" s="26"/>
      <c r="D15" s="42">
        <v>77.088999999999999</v>
      </c>
      <c r="E15" s="42"/>
      <c r="F15" s="27"/>
      <c r="G15" s="27"/>
      <c r="H15" s="39">
        <f t="shared" si="10"/>
        <v>77.088999999999999</v>
      </c>
      <c r="I15" s="40"/>
      <c r="J15" s="37"/>
      <c r="K15" s="27"/>
      <c r="L15" s="22"/>
      <c r="M15" s="22"/>
      <c r="N15" s="22"/>
      <c r="O15" s="39">
        <f t="shared" si="11"/>
        <v>0</v>
      </c>
      <c r="P15" s="28"/>
      <c r="Q15" s="37"/>
      <c r="R15" s="34"/>
      <c r="S15" s="22"/>
      <c r="T15" s="22"/>
      <c r="U15" s="22"/>
      <c r="V15" s="39">
        <f t="shared" si="12"/>
        <v>0</v>
      </c>
      <c r="W15" s="33"/>
      <c r="X15" s="37"/>
      <c r="Y15" s="27"/>
      <c r="Z15" s="22"/>
      <c r="AA15" s="22"/>
      <c r="AB15" s="22"/>
      <c r="AC15" s="39">
        <f t="shared" si="13"/>
        <v>0</v>
      </c>
      <c r="AD15" s="28"/>
      <c r="AE15" s="37"/>
      <c r="AF15" s="27"/>
      <c r="AG15" s="22"/>
      <c r="AH15" s="22"/>
      <c r="AI15" s="22"/>
      <c r="AJ15" s="39">
        <f t="shared" si="14"/>
        <v>0</v>
      </c>
      <c r="AK15" s="28"/>
      <c r="AL15" s="37">
        <f t="shared" si="9"/>
        <v>77.088999999999999</v>
      </c>
    </row>
    <row r="16" spans="1:42" ht="45.75" customHeight="1" x14ac:dyDescent="0.3">
      <c r="A16" s="35" t="s">
        <v>35</v>
      </c>
      <c r="B16" s="43" t="s">
        <v>36</v>
      </c>
      <c r="C16" s="26"/>
      <c r="D16" s="42">
        <v>26.46</v>
      </c>
      <c r="E16" s="42"/>
      <c r="F16" s="27"/>
      <c r="G16" s="27"/>
      <c r="H16" s="39">
        <f t="shared" si="10"/>
        <v>26.46</v>
      </c>
      <c r="I16" s="40"/>
      <c r="J16" s="37"/>
      <c r="K16" s="42">
        <v>17.64</v>
      </c>
      <c r="L16" s="22"/>
      <c r="M16" s="22"/>
      <c r="N16" s="22"/>
      <c r="O16" s="39">
        <f t="shared" si="11"/>
        <v>17.64</v>
      </c>
      <c r="P16" s="28"/>
      <c r="Q16" s="37"/>
      <c r="R16" s="34"/>
      <c r="S16" s="22"/>
      <c r="T16" s="22"/>
      <c r="U16" s="22"/>
      <c r="V16" s="39">
        <f t="shared" si="12"/>
        <v>0</v>
      </c>
      <c r="W16" s="33"/>
      <c r="X16" s="37"/>
      <c r="Y16" s="27"/>
      <c r="Z16" s="22"/>
      <c r="AA16" s="22"/>
      <c r="AB16" s="22"/>
      <c r="AC16" s="39">
        <f t="shared" si="13"/>
        <v>0</v>
      </c>
      <c r="AD16" s="28"/>
      <c r="AE16" s="37"/>
      <c r="AF16" s="27"/>
      <c r="AG16" s="22"/>
      <c r="AH16" s="22"/>
      <c r="AI16" s="22"/>
      <c r="AJ16" s="39">
        <f t="shared" si="14"/>
        <v>0</v>
      </c>
      <c r="AK16" s="28"/>
      <c r="AL16" s="37">
        <f t="shared" si="9"/>
        <v>44.1</v>
      </c>
    </row>
    <row r="17" spans="1:38" ht="48.75" customHeight="1" x14ac:dyDescent="0.3">
      <c r="A17" s="35" t="s">
        <v>37</v>
      </c>
      <c r="B17" s="36" t="s">
        <v>38</v>
      </c>
      <c r="C17" s="26"/>
      <c r="D17" s="27"/>
      <c r="E17" s="42"/>
      <c r="F17" s="42">
        <v>21.42</v>
      </c>
      <c r="G17" s="42"/>
      <c r="H17" s="39">
        <f t="shared" si="10"/>
        <v>21.42</v>
      </c>
      <c r="I17" s="40"/>
      <c r="J17" s="37"/>
      <c r="K17" s="42"/>
      <c r="L17" s="39"/>
      <c r="M17" s="39">
        <v>14.28</v>
      </c>
      <c r="N17" s="22"/>
      <c r="O17" s="39">
        <f t="shared" si="11"/>
        <v>14.28</v>
      </c>
      <c r="P17" s="28"/>
      <c r="Q17" s="37"/>
      <c r="R17" s="34"/>
      <c r="S17" s="22"/>
      <c r="T17" s="22"/>
      <c r="U17" s="22"/>
      <c r="V17" s="39">
        <f t="shared" si="12"/>
        <v>0</v>
      </c>
      <c r="W17" s="33"/>
      <c r="X17" s="37"/>
      <c r="Y17" s="27"/>
      <c r="Z17" s="22"/>
      <c r="AA17" s="22"/>
      <c r="AB17" s="22"/>
      <c r="AC17" s="39">
        <f t="shared" si="13"/>
        <v>0</v>
      </c>
      <c r="AD17" s="28"/>
      <c r="AE17" s="37"/>
      <c r="AF17" s="27"/>
      <c r="AG17" s="22"/>
      <c r="AH17" s="22"/>
      <c r="AI17" s="22"/>
      <c r="AJ17" s="39">
        <f t="shared" si="14"/>
        <v>0</v>
      </c>
      <c r="AK17" s="28"/>
      <c r="AL17" s="37">
        <f t="shared" si="9"/>
        <v>35.700000000000003</v>
      </c>
    </row>
    <row r="18" spans="1:38" ht="25.5" customHeight="1" x14ac:dyDescent="0.3">
      <c r="A18" s="35" t="s">
        <v>39</v>
      </c>
      <c r="B18" s="44" t="s">
        <v>40</v>
      </c>
      <c r="C18" s="37">
        <v>59.46</v>
      </c>
      <c r="D18" s="27"/>
      <c r="E18" s="42">
        <v>37.799999999999997</v>
      </c>
      <c r="F18" s="42"/>
      <c r="G18" s="42"/>
      <c r="H18" s="39">
        <f t="shared" si="10"/>
        <v>37.799999999999997</v>
      </c>
      <c r="I18" s="40"/>
      <c r="J18" s="37"/>
      <c r="K18" s="42"/>
      <c r="L18" s="39"/>
      <c r="M18" s="39"/>
      <c r="N18" s="22"/>
      <c r="O18" s="39">
        <f t="shared" si="11"/>
        <v>0</v>
      </c>
      <c r="P18" s="28"/>
      <c r="Q18" s="37"/>
      <c r="R18" s="34"/>
      <c r="S18" s="22"/>
      <c r="T18" s="22"/>
      <c r="U18" s="22"/>
      <c r="V18" s="39">
        <f t="shared" si="12"/>
        <v>0</v>
      </c>
      <c r="W18" s="33"/>
      <c r="X18" s="37"/>
      <c r="Y18" s="27"/>
      <c r="Z18" s="22"/>
      <c r="AA18" s="22"/>
      <c r="AB18" s="22"/>
      <c r="AC18" s="39">
        <f t="shared" si="13"/>
        <v>0</v>
      </c>
      <c r="AD18" s="28"/>
      <c r="AE18" s="37"/>
      <c r="AF18" s="27"/>
      <c r="AG18" s="22"/>
      <c r="AH18" s="22"/>
      <c r="AI18" s="22"/>
      <c r="AJ18" s="39">
        <f t="shared" si="14"/>
        <v>0</v>
      </c>
      <c r="AK18" s="28"/>
      <c r="AL18" s="37">
        <f t="shared" si="9"/>
        <v>37.799999999999997</v>
      </c>
    </row>
    <row r="19" spans="1:38" ht="25.5" customHeight="1" x14ac:dyDescent="0.3">
      <c r="A19" s="35" t="s">
        <v>41</v>
      </c>
      <c r="B19" s="45" t="s">
        <v>42</v>
      </c>
      <c r="C19" s="37"/>
      <c r="D19" s="27"/>
      <c r="E19" s="42"/>
      <c r="F19" s="42"/>
      <c r="G19" s="42"/>
      <c r="H19" s="39">
        <f>SUM(D19:G19)</f>
        <v>0</v>
      </c>
      <c r="I19" s="40"/>
      <c r="J19" s="37"/>
      <c r="K19" s="42"/>
      <c r="L19" s="39"/>
      <c r="M19" s="39"/>
      <c r="N19" s="39">
        <v>145</v>
      </c>
      <c r="O19" s="39">
        <f>SUM(K19:N19)</f>
        <v>145</v>
      </c>
      <c r="P19" s="28"/>
      <c r="Q19" s="37"/>
      <c r="R19" s="34"/>
      <c r="S19" s="22"/>
      <c r="T19" s="22"/>
      <c r="U19" s="22"/>
      <c r="V19" s="39">
        <f t="shared" si="12"/>
        <v>0</v>
      </c>
      <c r="W19" s="33"/>
      <c r="X19" s="37"/>
      <c r="Y19" s="27"/>
      <c r="Z19" s="22"/>
      <c r="AA19" s="22"/>
      <c r="AB19" s="22"/>
      <c r="AC19" s="39">
        <f t="shared" si="13"/>
        <v>0</v>
      </c>
      <c r="AD19" s="28"/>
      <c r="AE19" s="37"/>
      <c r="AF19" s="27"/>
      <c r="AG19" s="22"/>
      <c r="AH19" s="22"/>
      <c r="AI19" s="22"/>
      <c r="AJ19" s="39">
        <f t="shared" si="14"/>
        <v>0</v>
      </c>
      <c r="AK19" s="28"/>
      <c r="AL19" s="37">
        <f t="shared" si="9"/>
        <v>145</v>
      </c>
    </row>
    <row r="20" spans="1:38" ht="25.5" customHeight="1" x14ac:dyDescent="0.3">
      <c r="A20" s="35" t="s">
        <v>43</v>
      </c>
      <c r="B20" s="45" t="s">
        <v>44</v>
      </c>
      <c r="C20" s="37"/>
      <c r="D20" s="27"/>
      <c r="E20" s="42"/>
      <c r="F20" s="42"/>
      <c r="G20" s="42"/>
      <c r="H20" s="39">
        <f>SUM(D20:G20)</f>
        <v>0</v>
      </c>
      <c r="I20" s="40"/>
      <c r="J20" s="37"/>
      <c r="K20" s="42"/>
      <c r="L20" s="39"/>
      <c r="M20" s="39"/>
      <c r="N20" s="39">
        <v>142.80000000000001</v>
      </c>
      <c r="O20" s="39">
        <f>SUM(K20:N20)</f>
        <v>142.80000000000001</v>
      </c>
      <c r="P20" s="28"/>
      <c r="Q20" s="37"/>
      <c r="R20" s="34"/>
      <c r="S20" s="22"/>
      <c r="T20" s="22"/>
      <c r="U20" s="22"/>
      <c r="V20" s="39">
        <f t="shared" si="12"/>
        <v>0</v>
      </c>
      <c r="W20" s="33"/>
      <c r="X20" s="37"/>
      <c r="Y20" s="27"/>
      <c r="Z20" s="22"/>
      <c r="AA20" s="22"/>
      <c r="AB20" s="22"/>
      <c r="AC20" s="39">
        <f t="shared" si="13"/>
        <v>0</v>
      </c>
      <c r="AD20" s="28"/>
      <c r="AE20" s="37"/>
      <c r="AF20" s="27"/>
      <c r="AG20" s="22"/>
      <c r="AH20" s="22"/>
      <c r="AI20" s="22"/>
      <c r="AJ20" s="39">
        <f t="shared" si="14"/>
        <v>0</v>
      </c>
      <c r="AK20" s="28"/>
      <c r="AL20" s="37">
        <f t="shared" si="9"/>
        <v>142.80000000000001</v>
      </c>
    </row>
    <row r="21" spans="1:38" ht="25.5" customHeight="1" x14ac:dyDescent="0.3">
      <c r="A21" s="35" t="s">
        <v>45</v>
      </c>
      <c r="B21" s="45" t="s">
        <v>46</v>
      </c>
      <c r="C21" s="37"/>
      <c r="D21" s="27"/>
      <c r="E21" s="42"/>
      <c r="F21" s="42"/>
      <c r="G21" s="42"/>
      <c r="H21" s="39">
        <f t="shared" si="10"/>
        <v>0</v>
      </c>
      <c r="I21" s="40"/>
      <c r="J21" s="37"/>
      <c r="K21" s="42"/>
      <c r="L21" s="39"/>
      <c r="M21" s="39"/>
      <c r="N21" s="22"/>
      <c r="O21" s="39">
        <f t="shared" si="11"/>
        <v>0</v>
      </c>
      <c r="P21" s="28"/>
      <c r="Q21" s="37"/>
      <c r="R21" s="34"/>
      <c r="S21" s="22"/>
      <c r="T21" s="39">
        <v>145</v>
      </c>
      <c r="U21" s="22"/>
      <c r="V21" s="39">
        <f t="shared" si="12"/>
        <v>145</v>
      </c>
      <c r="W21" s="33"/>
      <c r="X21" s="37"/>
      <c r="Y21" s="27"/>
      <c r="Z21" s="22"/>
      <c r="AA21" s="22"/>
      <c r="AB21" s="22"/>
      <c r="AC21" s="39">
        <f t="shared" si="13"/>
        <v>0</v>
      </c>
      <c r="AD21" s="28"/>
      <c r="AE21" s="37"/>
      <c r="AF21" s="27"/>
      <c r="AG21" s="22"/>
      <c r="AH21" s="22"/>
      <c r="AI21" s="22"/>
      <c r="AJ21" s="39">
        <f t="shared" si="14"/>
        <v>0</v>
      </c>
      <c r="AK21" s="28"/>
      <c r="AL21" s="37">
        <f t="shared" si="9"/>
        <v>145</v>
      </c>
    </row>
    <row r="22" spans="1:38" ht="25.5" customHeight="1" x14ac:dyDescent="0.3">
      <c r="A22" s="35" t="s">
        <v>47</v>
      </c>
      <c r="B22" s="45" t="s">
        <v>48</v>
      </c>
      <c r="C22" s="37"/>
      <c r="D22" s="27"/>
      <c r="E22" s="42"/>
      <c r="F22" s="42"/>
      <c r="G22" s="42"/>
      <c r="H22" s="39">
        <f t="shared" si="10"/>
        <v>0</v>
      </c>
      <c r="I22" s="40"/>
      <c r="J22" s="37"/>
      <c r="K22" s="42"/>
      <c r="L22" s="39"/>
      <c r="M22" s="39"/>
      <c r="N22" s="22"/>
      <c r="O22" s="39">
        <f t="shared" si="11"/>
        <v>0</v>
      </c>
      <c r="P22" s="28"/>
      <c r="Q22" s="37"/>
      <c r="R22" s="34"/>
      <c r="S22" s="22"/>
      <c r="T22" s="39">
        <v>147.94999999999999</v>
      </c>
      <c r="U22" s="22"/>
      <c r="V22" s="39">
        <f t="shared" si="12"/>
        <v>147.94999999999999</v>
      </c>
      <c r="W22" s="33"/>
      <c r="X22" s="37"/>
      <c r="Y22" s="27"/>
      <c r="Z22" s="22"/>
      <c r="AA22" s="22"/>
      <c r="AB22" s="22"/>
      <c r="AC22" s="39">
        <f t="shared" si="13"/>
        <v>0</v>
      </c>
      <c r="AD22" s="28"/>
      <c r="AE22" s="37"/>
      <c r="AF22" s="27"/>
      <c r="AG22" s="22"/>
      <c r="AH22" s="22"/>
      <c r="AI22" s="22"/>
      <c r="AJ22" s="39">
        <f t="shared" si="14"/>
        <v>0</v>
      </c>
      <c r="AK22" s="28"/>
      <c r="AL22" s="37">
        <f t="shared" si="9"/>
        <v>147.94999999999999</v>
      </c>
    </row>
    <row r="23" spans="1:38" ht="15.75" customHeight="1" x14ac:dyDescent="0.3">
      <c r="A23" s="24" t="s">
        <v>49</v>
      </c>
      <c r="B23" s="25" t="s">
        <v>50</v>
      </c>
      <c r="C23" s="26"/>
      <c r="D23" s="27">
        <f>SUM(D24:D37)</f>
        <v>0</v>
      </c>
      <c r="E23" s="27">
        <f t="shared" ref="E23:AL23" si="15">SUM(E24:E37)</f>
        <v>164.35</v>
      </c>
      <c r="F23" s="27">
        <f t="shared" si="15"/>
        <v>162.19</v>
      </c>
      <c r="G23" s="27">
        <f t="shared" si="15"/>
        <v>271.24</v>
      </c>
      <c r="H23" s="22">
        <f t="shared" si="15"/>
        <v>597.78000000000009</v>
      </c>
      <c r="I23" s="40">
        <f t="shared" si="15"/>
        <v>0</v>
      </c>
      <c r="J23" s="37">
        <f t="shared" si="15"/>
        <v>0</v>
      </c>
      <c r="K23" s="27">
        <f t="shared" si="15"/>
        <v>558</v>
      </c>
      <c r="L23" s="22">
        <f t="shared" si="15"/>
        <v>0</v>
      </c>
      <c r="M23" s="22">
        <f t="shared" si="15"/>
        <v>148.13</v>
      </c>
      <c r="N23" s="22">
        <f t="shared" si="15"/>
        <v>298.83000000000004</v>
      </c>
      <c r="O23" s="22">
        <f t="shared" si="15"/>
        <v>1004.96</v>
      </c>
      <c r="P23" s="28">
        <f t="shared" si="15"/>
        <v>0</v>
      </c>
      <c r="Q23" s="26">
        <f t="shared" si="15"/>
        <v>0</v>
      </c>
      <c r="R23" s="34">
        <f t="shared" si="15"/>
        <v>0</v>
      </c>
      <c r="S23" s="22">
        <f t="shared" si="15"/>
        <v>124.7</v>
      </c>
      <c r="T23" s="22">
        <f t="shared" si="15"/>
        <v>0</v>
      </c>
      <c r="U23" s="22">
        <f t="shared" si="15"/>
        <v>0</v>
      </c>
      <c r="V23" s="22">
        <f t="shared" si="15"/>
        <v>124.7</v>
      </c>
      <c r="W23" s="33">
        <f t="shared" si="15"/>
        <v>0</v>
      </c>
      <c r="X23" s="26">
        <f t="shared" si="15"/>
        <v>0</v>
      </c>
      <c r="Y23" s="27">
        <f t="shared" si="15"/>
        <v>0</v>
      </c>
      <c r="Z23" s="22">
        <f t="shared" si="15"/>
        <v>0</v>
      </c>
      <c r="AA23" s="22">
        <f t="shared" si="15"/>
        <v>0</v>
      </c>
      <c r="AB23" s="22">
        <f t="shared" si="15"/>
        <v>0</v>
      </c>
      <c r="AC23" s="22">
        <f t="shared" si="15"/>
        <v>0</v>
      </c>
      <c r="AD23" s="28">
        <f t="shared" si="15"/>
        <v>0</v>
      </c>
      <c r="AE23" s="26">
        <f t="shared" si="15"/>
        <v>0</v>
      </c>
      <c r="AF23" s="27">
        <f t="shared" si="15"/>
        <v>0</v>
      </c>
      <c r="AG23" s="22">
        <f t="shared" si="15"/>
        <v>0</v>
      </c>
      <c r="AH23" s="22">
        <f t="shared" si="15"/>
        <v>0</v>
      </c>
      <c r="AI23" s="22">
        <f t="shared" si="15"/>
        <v>0</v>
      </c>
      <c r="AJ23" s="22">
        <f t="shared" si="15"/>
        <v>0</v>
      </c>
      <c r="AK23" s="28">
        <f t="shared" si="15"/>
        <v>0</v>
      </c>
      <c r="AL23" s="26">
        <f t="shared" si="15"/>
        <v>1727.44</v>
      </c>
    </row>
    <row r="24" spans="1:38" ht="15.75" customHeight="1" x14ac:dyDescent="0.3">
      <c r="A24" s="35" t="s">
        <v>51</v>
      </c>
      <c r="B24" s="46" t="s">
        <v>52</v>
      </c>
      <c r="C24" s="26"/>
      <c r="D24" s="27"/>
      <c r="E24" s="39" t="s">
        <v>53</v>
      </c>
      <c r="F24" s="39">
        <v>90</v>
      </c>
      <c r="G24" s="22"/>
      <c r="H24" s="39">
        <f t="shared" si="10"/>
        <v>90</v>
      </c>
      <c r="I24" s="40"/>
      <c r="J24" s="37"/>
      <c r="K24" s="27"/>
      <c r="L24" s="22"/>
      <c r="M24" s="22"/>
      <c r="N24" s="22"/>
      <c r="O24" s="39">
        <f t="shared" si="11"/>
        <v>0</v>
      </c>
      <c r="P24" s="28"/>
      <c r="Q24" s="37"/>
      <c r="R24" s="34"/>
      <c r="S24" s="22"/>
      <c r="T24" s="22"/>
      <c r="U24" s="22"/>
      <c r="V24" s="39">
        <f>SUM(R24:U24)</f>
        <v>0</v>
      </c>
      <c r="W24" s="33"/>
      <c r="X24" s="37"/>
      <c r="Y24" s="27"/>
      <c r="Z24" s="22"/>
      <c r="AA24" s="22"/>
      <c r="AB24" s="22"/>
      <c r="AC24" s="39">
        <f t="shared" si="13"/>
        <v>0</v>
      </c>
      <c r="AD24" s="28"/>
      <c r="AE24" s="37"/>
      <c r="AF24" s="27"/>
      <c r="AG24" s="22"/>
      <c r="AH24" s="22"/>
      <c r="AI24" s="22"/>
      <c r="AJ24" s="39"/>
      <c r="AK24" s="28"/>
      <c r="AL24" s="37">
        <f t="shared" si="9"/>
        <v>90</v>
      </c>
    </row>
    <row r="25" spans="1:38" ht="15.75" customHeight="1" x14ac:dyDescent="0.3">
      <c r="A25" s="35" t="s">
        <v>54</v>
      </c>
      <c r="B25" s="47" t="s">
        <v>55</v>
      </c>
      <c r="C25" s="26"/>
      <c r="D25" s="27"/>
      <c r="E25" s="39">
        <v>95</v>
      </c>
      <c r="F25" s="39"/>
      <c r="G25" s="22"/>
      <c r="H25" s="39">
        <f t="shared" si="10"/>
        <v>95</v>
      </c>
      <c r="I25" s="40"/>
      <c r="J25" s="37"/>
      <c r="K25" s="27"/>
      <c r="L25" s="22"/>
      <c r="M25" s="22"/>
      <c r="N25" s="22"/>
      <c r="O25" s="39">
        <f t="shared" si="11"/>
        <v>0</v>
      </c>
      <c r="P25" s="28"/>
      <c r="Q25" s="37"/>
      <c r="R25" s="34"/>
      <c r="S25" s="22"/>
      <c r="T25" s="22"/>
      <c r="U25" s="22"/>
      <c r="V25" s="39">
        <f t="shared" ref="V25:V46" si="16">SUM(R25:U25)</f>
        <v>0</v>
      </c>
      <c r="W25" s="33"/>
      <c r="X25" s="37"/>
      <c r="Y25" s="27"/>
      <c r="Z25" s="22"/>
      <c r="AA25" s="22"/>
      <c r="AB25" s="22"/>
      <c r="AC25" s="39">
        <f t="shared" si="13"/>
        <v>0</v>
      </c>
      <c r="AD25" s="28"/>
      <c r="AE25" s="37"/>
      <c r="AF25" s="27"/>
      <c r="AG25" s="22"/>
      <c r="AH25" s="22"/>
      <c r="AI25" s="22"/>
      <c r="AJ25" s="39"/>
      <c r="AK25" s="28"/>
      <c r="AL25" s="37">
        <f t="shared" si="9"/>
        <v>95</v>
      </c>
    </row>
    <row r="26" spans="1:38" ht="36.75" customHeight="1" x14ac:dyDescent="0.3">
      <c r="A26" s="35" t="s">
        <v>56</v>
      </c>
      <c r="B26" s="45" t="s">
        <v>57</v>
      </c>
      <c r="C26" s="26"/>
      <c r="D26" s="27"/>
      <c r="E26" s="39">
        <v>32</v>
      </c>
      <c r="F26" s="39"/>
      <c r="G26" s="22"/>
      <c r="H26" s="39">
        <f t="shared" si="10"/>
        <v>32</v>
      </c>
      <c r="I26" s="40"/>
      <c r="J26" s="37"/>
      <c r="K26" s="27"/>
      <c r="L26" s="22"/>
      <c r="M26" s="22"/>
      <c r="N26" s="22"/>
      <c r="O26" s="39"/>
      <c r="P26" s="28"/>
      <c r="Q26" s="37"/>
      <c r="R26" s="34"/>
      <c r="S26" s="22"/>
      <c r="T26" s="22"/>
      <c r="U26" s="22"/>
      <c r="V26" s="39">
        <f t="shared" si="16"/>
        <v>0</v>
      </c>
      <c r="W26" s="33"/>
      <c r="X26" s="37"/>
      <c r="Y26" s="27"/>
      <c r="Z26" s="22"/>
      <c r="AA26" s="22"/>
      <c r="AB26" s="22"/>
      <c r="AC26" s="39"/>
      <c r="AD26" s="28"/>
      <c r="AE26" s="37"/>
      <c r="AF26" s="27"/>
      <c r="AG26" s="22"/>
      <c r="AH26" s="22"/>
      <c r="AI26" s="22"/>
      <c r="AJ26" s="39"/>
      <c r="AK26" s="28"/>
      <c r="AL26" s="37">
        <f t="shared" si="9"/>
        <v>32</v>
      </c>
    </row>
    <row r="27" spans="1:38" ht="32.25" customHeight="1" x14ac:dyDescent="0.3">
      <c r="A27" s="35" t="s">
        <v>58</v>
      </c>
      <c r="B27" s="36" t="s">
        <v>59</v>
      </c>
      <c r="C27" s="26"/>
      <c r="D27" s="27"/>
      <c r="E27" s="39"/>
      <c r="F27" s="39"/>
      <c r="G27" s="39">
        <v>48.13</v>
      </c>
      <c r="H27" s="39">
        <f t="shared" si="10"/>
        <v>48.13</v>
      </c>
      <c r="I27" s="40"/>
      <c r="J27" s="37"/>
      <c r="K27" s="27"/>
      <c r="L27" s="22"/>
      <c r="M27" s="22"/>
      <c r="N27" s="22"/>
      <c r="O27" s="39">
        <f t="shared" si="11"/>
        <v>0</v>
      </c>
      <c r="P27" s="28"/>
      <c r="Q27" s="37"/>
      <c r="R27" s="34"/>
      <c r="S27" s="22"/>
      <c r="T27" s="22"/>
      <c r="U27" s="22"/>
      <c r="V27" s="39">
        <f t="shared" si="16"/>
        <v>0</v>
      </c>
      <c r="W27" s="33"/>
      <c r="X27" s="37"/>
      <c r="Y27" s="27"/>
      <c r="Z27" s="22"/>
      <c r="AA27" s="22"/>
      <c r="AB27" s="22"/>
      <c r="AC27" s="39">
        <f t="shared" ref="AC27:AC33" si="17">SUM(Y27:AB27)</f>
        <v>0</v>
      </c>
      <c r="AD27" s="28"/>
      <c r="AE27" s="37"/>
      <c r="AF27" s="27"/>
      <c r="AG27" s="22"/>
      <c r="AH27" s="22"/>
      <c r="AI27" s="22"/>
      <c r="AJ27" s="39"/>
      <c r="AK27" s="28"/>
      <c r="AL27" s="37">
        <f t="shared" si="9"/>
        <v>48.13</v>
      </c>
    </row>
    <row r="28" spans="1:38" ht="15.75" customHeight="1" x14ac:dyDescent="0.3">
      <c r="A28" s="35" t="s">
        <v>60</v>
      </c>
      <c r="B28" s="48" t="s">
        <v>61</v>
      </c>
      <c r="C28" s="26"/>
      <c r="D28" s="27"/>
      <c r="E28" s="39"/>
      <c r="F28" s="39"/>
      <c r="G28" s="39">
        <v>33.11</v>
      </c>
      <c r="H28" s="39">
        <f t="shared" si="10"/>
        <v>33.11</v>
      </c>
      <c r="I28" s="40"/>
      <c r="J28" s="37"/>
      <c r="K28" s="27"/>
      <c r="L28" s="22"/>
      <c r="M28" s="22"/>
      <c r="N28" s="22"/>
      <c r="O28" s="39">
        <f t="shared" si="11"/>
        <v>0</v>
      </c>
      <c r="P28" s="28"/>
      <c r="Q28" s="37"/>
      <c r="R28" s="34"/>
      <c r="S28" s="22"/>
      <c r="T28" s="22"/>
      <c r="U28" s="22"/>
      <c r="V28" s="39">
        <f t="shared" si="16"/>
        <v>0</v>
      </c>
      <c r="W28" s="33"/>
      <c r="X28" s="37"/>
      <c r="Y28" s="27"/>
      <c r="Z28" s="22"/>
      <c r="AA28" s="22"/>
      <c r="AB28" s="22"/>
      <c r="AC28" s="39">
        <f t="shared" si="17"/>
        <v>0</v>
      </c>
      <c r="AD28" s="28"/>
      <c r="AE28" s="37"/>
      <c r="AF28" s="27"/>
      <c r="AG28" s="22"/>
      <c r="AH28" s="22"/>
      <c r="AI28" s="22"/>
      <c r="AJ28" s="39"/>
      <c r="AK28" s="28"/>
      <c r="AL28" s="37">
        <f t="shared" si="9"/>
        <v>33.11</v>
      </c>
    </row>
    <row r="29" spans="1:38" ht="26.25" customHeight="1" x14ac:dyDescent="0.3">
      <c r="A29" s="35" t="s">
        <v>62</v>
      </c>
      <c r="B29" s="36" t="s">
        <v>63</v>
      </c>
      <c r="C29" s="26"/>
      <c r="D29" s="27"/>
      <c r="E29" s="39"/>
      <c r="F29" s="39">
        <v>72.19</v>
      </c>
      <c r="G29" s="22"/>
      <c r="H29" s="39">
        <f t="shared" si="10"/>
        <v>72.19</v>
      </c>
      <c r="I29" s="40"/>
      <c r="J29" s="37"/>
      <c r="K29" s="27"/>
      <c r="L29" s="22"/>
      <c r="M29" s="22"/>
      <c r="N29" s="22"/>
      <c r="O29" s="39">
        <f t="shared" si="11"/>
        <v>0</v>
      </c>
      <c r="P29" s="28"/>
      <c r="Q29" s="37"/>
      <c r="R29" s="34"/>
      <c r="S29" s="22"/>
      <c r="T29" s="22"/>
      <c r="U29" s="22"/>
      <c r="V29" s="39">
        <f t="shared" si="16"/>
        <v>0</v>
      </c>
      <c r="W29" s="33"/>
      <c r="X29" s="37"/>
      <c r="Y29" s="27"/>
      <c r="Z29" s="22"/>
      <c r="AA29" s="22"/>
      <c r="AB29" s="22"/>
      <c r="AC29" s="39">
        <f t="shared" si="17"/>
        <v>0</v>
      </c>
      <c r="AD29" s="28"/>
      <c r="AE29" s="37"/>
      <c r="AF29" s="27"/>
      <c r="AG29" s="22"/>
      <c r="AH29" s="22"/>
      <c r="AI29" s="22"/>
      <c r="AJ29" s="39"/>
      <c r="AK29" s="28"/>
      <c r="AL29" s="37">
        <f t="shared" si="9"/>
        <v>72.19</v>
      </c>
    </row>
    <row r="30" spans="1:38" ht="15.75" customHeight="1" x14ac:dyDescent="0.3">
      <c r="A30" s="35" t="s">
        <v>64</v>
      </c>
      <c r="B30" s="48" t="s">
        <v>65</v>
      </c>
      <c r="C30" s="26"/>
      <c r="D30" s="27"/>
      <c r="E30" s="39">
        <v>6</v>
      </c>
      <c r="F30" s="39"/>
      <c r="G30" s="22"/>
      <c r="H30" s="39">
        <f t="shared" si="10"/>
        <v>6</v>
      </c>
      <c r="I30" s="40"/>
      <c r="J30" s="37"/>
      <c r="K30" s="27"/>
      <c r="L30" s="22"/>
      <c r="M30" s="22"/>
      <c r="N30" s="22"/>
      <c r="O30" s="39">
        <f t="shared" si="11"/>
        <v>0</v>
      </c>
      <c r="P30" s="28"/>
      <c r="Q30" s="37"/>
      <c r="R30" s="34"/>
      <c r="S30" s="22"/>
      <c r="T30" s="22"/>
      <c r="U30" s="22"/>
      <c r="V30" s="39">
        <f t="shared" si="16"/>
        <v>0</v>
      </c>
      <c r="W30" s="33"/>
      <c r="X30" s="37"/>
      <c r="Y30" s="27"/>
      <c r="Z30" s="22"/>
      <c r="AA30" s="22"/>
      <c r="AB30" s="22"/>
      <c r="AC30" s="39">
        <f t="shared" si="17"/>
        <v>0</v>
      </c>
      <c r="AD30" s="28"/>
      <c r="AE30" s="37"/>
      <c r="AF30" s="27"/>
      <c r="AG30" s="22"/>
      <c r="AH30" s="22"/>
      <c r="AI30" s="22"/>
      <c r="AJ30" s="39"/>
      <c r="AK30" s="28"/>
      <c r="AL30" s="37">
        <f t="shared" si="9"/>
        <v>6</v>
      </c>
    </row>
    <row r="31" spans="1:38" ht="37.5" customHeight="1" x14ac:dyDescent="0.3">
      <c r="A31" s="35" t="s">
        <v>66</v>
      </c>
      <c r="B31" s="36" t="s">
        <v>67</v>
      </c>
      <c r="C31" s="26"/>
      <c r="D31" s="27"/>
      <c r="E31" s="39"/>
      <c r="F31" s="39"/>
      <c r="G31" s="22"/>
      <c r="H31" s="39">
        <f t="shared" si="10"/>
        <v>0</v>
      </c>
      <c r="I31" s="40"/>
      <c r="J31" s="37"/>
      <c r="K31" s="27"/>
      <c r="L31" s="22"/>
      <c r="M31" s="39">
        <v>148.13</v>
      </c>
      <c r="N31" s="22"/>
      <c r="O31" s="39">
        <f t="shared" si="11"/>
        <v>148.13</v>
      </c>
      <c r="P31" s="28"/>
      <c r="Q31" s="37"/>
      <c r="R31" s="34"/>
      <c r="S31" s="22"/>
      <c r="T31" s="22"/>
      <c r="U31" s="22"/>
      <c r="V31" s="39">
        <f t="shared" si="16"/>
        <v>0</v>
      </c>
      <c r="W31" s="33"/>
      <c r="X31" s="37"/>
      <c r="Y31" s="27"/>
      <c r="Z31" s="22"/>
      <c r="AA31" s="39"/>
      <c r="AB31" s="22"/>
      <c r="AC31" s="39">
        <f t="shared" si="17"/>
        <v>0</v>
      </c>
      <c r="AD31" s="28"/>
      <c r="AE31" s="37"/>
      <c r="AF31" s="27"/>
      <c r="AG31" s="22"/>
      <c r="AH31" s="22"/>
      <c r="AI31" s="22"/>
      <c r="AJ31" s="39"/>
      <c r="AK31" s="28"/>
      <c r="AL31" s="37">
        <f t="shared" si="9"/>
        <v>148.13</v>
      </c>
    </row>
    <row r="32" spans="1:38" ht="49.5" customHeight="1" x14ac:dyDescent="0.3">
      <c r="A32" s="35" t="s">
        <v>68</v>
      </c>
      <c r="B32" s="36" t="s">
        <v>69</v>
      </c>
      <c r="C32" s="26"/>
      <c r="D32" s="27"/>
      <c r="E32" s="39"/>
      <c r="F32" s="39"/>
      <c r="G32" s="22"/>
      <c r="H32" s="39">
        <f t="shared" si="10"/>
        <v>0</v>
      </c>
      <c r="I32" s="40"/>
      <c r="J32" s="37"/>
      <c r="K32" s="27"/>
      <c r="L32" s="22"/>
      <c r="M32" s="22"/>
      <c r="N32" s="39">
        <v>150</v>
      </c>
      <c r="O32" s="39">
        <f t="shared" si="11"/>
        <v>150</v>
      </c>
      <c r="P32" s="28"/>
      <c r="Q32" s="37"/>
      <c r="R32" s="34"/>
      <c r="S32" s="22"/>
      <c r="T32" s="22"/>
      <c r="U32" s="22"/>
      <c r="V32" s="39">
        <f t="shared" si="16"/>
        <v>0</v>
      </c>
      <c r="W32" s="33"/>
      <c r="X32" s="37"/>
      <c r="Y32" s="27"/>
      <c r="Z32" s="22"/>
      <c r="AA32" s="22"/>
      <c r="AB32" s="39"/>
      <c r="AC32" s="39">
        <f t="shared" si="17"/>
        <v>0</v>
      </c>
      <c r="AD32" s="28"/>
      <c r="AE32" s="37"/>
      <c r="AF32" s="27"/>
      <c r="AG32" s="22"/>
      <c r="AH32" s="22"/>
      <c r="AI32" s="22"/>
      <c r="AJ32" s="39"/>
      <c r="AK32" s="28"/>
      <c r="AL32" s="37">
        <f t="shared" si="9"/>
        <v>150</v>
      </c>
    </row>
    <row r="33" spans="1:40" ht="32.25" customHeight="1" x14ac:dyDescent="0.3">
      <c r="A33" s="35" t="s">
        <v>70</v>
      </c>
      <c r="B33" s="36" t="s">
        <v>71</v>
      </c>
      <c r="C33" s="26"/>
      <c r="D33" s="27"/>
      <c r="E33" s="39"/>
      <c r="F33" s="39"/>
      <c r="G33" s="22"/>
      <c r="H33" s="39">
        <f t="shared" si="10"/>
        <v>0</v>
      </c>
      <c r="I33" s="40"/>
      <c r="J33" s="37"/>
      <c r="K33" s="27"/>
      <c r="L33" s="22"/>
      <c r="M33" s="22"/>
      <c r="N33" s="39">
        <v>148.83000000000001</v>
      </c>
      <c r="O33" s="39">
        <f t="shared" si="11"/>
        <v>148.83000000000001</v>
      </c>
      <c r="P33" s="28"/>
      <c r="Q33" s="37"/>
      <c r="R33" s="34"/>
      <c r="S33" s="22"/>
      <c r="T33" s="22"/>
      <c r="U33" s="22"/>
      <c r="V33" s="39">
        <f t="shared" si="16"/>
        <v>0</v>
      </c>
      <c r="W33" s="33"/>
      <c r="X33" s="37"/>
      <c r="Y33" s="27"/>
      <c r="Z33" s="22"/>
      <c r="AA33" s="22"/>
      <c r="AB33" s="39"/>
      <c r="AC33" s="39">
        <f t="shared" si="17"/>
        <v>0</v>
      </c>
      <c r="AD33" s="28"/>
      <c r="AE33" s="37"/>
      <c r="AF33" s="27"/>
      <c r="AG33" s="22"/>
      <c r="AH33" s="22"/>
      <c r="AI33" s="22"/>
      <c r="AJ33" s="39"/>
      <c r="AK33" s="28"/>
      <c r="AL33" s="37">
        <f t="shared" si="9"/>
        <v>148.83000000000001</v>
      </c>
    </row>
    <row r="34" spans="1:40" ht="56.4" customHeight="1" x14ac:dyDescent="0.3">
      <c r="A34" s="35" t="s">
        <v>296</v>
      </c>
      <c r="B34" s="36" t="s">
        <v>303</v>
      </c>
      <c r="C34" s="26"/>
      <c r="D34" s="27"/>
      <c r="E34" s="42"/>
      <c r="F34" s="39"/>
      <c r="G34" s="39">
        <v>190</v>
      </c>
      <c r="H34" s="39">
        <f t="shared" si="10"/>
        <v>190</v>
      </c>
      <c r="I34" s="40"/>
      <c r="J34" s="37"/>
      <c r="K34" s="27"/>
      <c r="L34" s="22"/>
      <c r="M34" s="22"/>
      <c r="N34" s="39"/>
      <c r="O34" s="39"/>
      <c r="P34" s="28"/>
      <c r="Q34" s="37"/>
      <c r="R34" s="34"/>
      <c r="S34" s="22"/>
      <c r="T34" s="22"/>
      <c r="U34" s="22"/>
      <c r="V34" s="39">
        <f t="shared" si="16"/>
        <v>0</v>
      </c>
      <c r="W34" s="33"/>
      <c r="X34" s="37"/>
      <c r="Y34" s="27"/>
      <c r="Z34" s="22"/>
      <c r="AA34" s="22"/>
      <c r="AB34" s="39"/>
      <c r="AC34" s="39"/>
      <c r="AD34" s="28"/>
      <c r="AE34" s="37"/>
      <c r="AF34" s="27"/>
      <c r="AG34" s="22"/>
      <c r="AH34" s="22"/>
      <c r="AI34" s="22"/>
      <c r="AJ34" s="39"/>
      <c r="AK34" s="28"/>
      <c r="AL34" s="37">
        <f t="shared" si="9"/>
        <v>190</v>
      </c>
    </row>
    <row r="35" spans="1:40" ht="32.25" customHeight="1" x14ac:dyDescent="0.3">
      <c r="A35" s="35" t="s">
        <v>297</v>
      </c>
      <c r="B35" s="187" t="s">
        <v>302</v>
      </c>
      <c r="C35" s="64"/>
      <c r="D35" s="65"/>
      <c r="E35" s="65">
        <v>31.35</v>
      </c>
      <c r="F35" s="39"/>
      <c r="G35" s="22"/>
      <c r="H35" s="39">
        <f t="shared" si="10"/>
        <v>31.35</v>
      </c>
      <c r="I35" s="40"/>
      <c r="J35" s="37"/>
      <c r="K35" s="27"/>
      <c r="L35" s="22"/>
      <c r="M35" s="22"/>
      <c r="N35" s="39"/>
      <c r="O35" s="39"/>
      <c r="P35" s="28"/>
      <c r="Q35" s="37"/>
      <c r="R35" s="34"/>
      <c r="S35" s="22"/>
      <c r="T35" s="22"/>
      <c r="U35" s="22"/>
      <c r="V35" s="39">
        <f t="shared" si="16"/>
        <v>0</v>
      </c>
      <c r="W35" s="33"/>
      <c r="X35" s="37"/>
      <c r="Y35" s="27"/>
      <c r="Z35" s="22"/>
      <c r="AA35" s="22"/>
      <c r="AB35" s="39"/>
      <c r="AC35" s="39"/>
      <c r="AD35" s="28"/>
      <c r="AE35" s="37"/>
      <c r="AF35" s="27"/>
      <c r="AG35" s="22"/>
      <c r="AH35" s="22"/>
      <c r="AI35" s="22"/>
      <c r="AJ35" s="39"/>
      <c r="AK35" s="28"/>
      <c r="AL35" s="37">
        <f t="shared" si="9"/>
        <v>31.35</v>
      </c>
    </row>
    <row r="36" spans="1:40" ht="39.6" customHeight="1" x14ac:dyDescent="0.3">
      <c r="A36" s="35" t="s">
        <v>298</v>
      </c>
      <c r="B36" s="43" t="s">
        <v>295</v>
      </c>
      <c r="C36" s="26"/>
      <c r="D36" s="27"/>
      <c r="E36" s="39"/>
      <c r="F36" s="39"/>
      <c r="G36" s="22"/>
      <c r="H36" s="39">
        <f t="shared" si="10"/>
        <v>0</v>
      </c>
      <c r="I36" s="40"/>
      <c r="J36" s="37"/>
      <c r="K36" s="27"/>
      <c r="L36" s="22"/>
      <c r="M36" s="22"/>
      <c r="N36" s="39"/>
      <c r="O36" s="39">
        <f t="shared" si="11"/>
        <v>0</v>
      </c>
      <c r="P36" s="28"/>
      <c r="Q36" s="37"/>
      <c r="R36" s="34"/>
      <c r="S36" s="39">
        <v>124.7</v>
      </c>
      <c r="T36" s="22"/>
      <c r="U36" s="22"/>
      <c r="V36" s="39">
        <f t="shared" si="16"/>
        <v>124.7</v>
      </c>
      <c r="W36" s="33"/>
      <c r="X36" s="37"/>
      <c r="Y36" s="27"/>
      <c r="Z36" s="22"/>
      <c r="AA36" s="22"/>
      <c r="AB36" s="39"/>
      <c r="AC36" s="39"/>
      <c r="AD36" s="28"/>
      <c r="AE36" s="37"/>
      <c r="AF36" s="27"/>
      <c r="AG36" s="22"/>
      <c r="AH36" s="22"/>
      <c r="AI36" s="22"/>
      <c r="AJ36" s="39"/>
      <c r="AK36" s="28"/>
      <c r="AL36" s="37">
        <f t="shared" si="9"/>
        <v>124.7</v>
      </c>
    </row>
    <row r="37" spans="1:40" ht="32.25" customHeight="1" x14ac:dyDescent="0.3">
      <c r="A37" s="35" t="s">
        <v>307</v>
      </c>
      <c r="B37" s="188" t="s">
        <v>301</v>
      </c>
      <c r="C37" s="26"/>
      <c r="D37" s="27"/>
      <c r="E37" s="39"/>
      <c r="F37" s="39"/>
      <c r="G37" s="22"/>
      <c r="H37" s="39">
        <f t="shared" si="10"/>
        <v>0</v>
      </c>
      <c r="I37" s="40"/>
      <c r="J37" s="37"/>
      <c r="K37" s="42">
        <v>558</v>
      </c>
      <c r="L37" s="22"/>
      <c r="M37" s="22"/>
      <c r="N37" s="39"/>
      <c r="O37" s="39">
        <f t="shared" si="11"/>
        <v>558</v>
      </c>
      <c r="P37" s="28"/>
      <c r="Q37" s="37"/>
      <c r="R37" s="34"/>
      <c r="S37" s="22"/>
      <c r="T37" s="22"/>
      <c r="U37" s="22"/>
      <c r="V37" s="39">
        <f t="shared" si="16"/>
        <v>0</v>
      </c>
      <c r="W37" s="33"/>
      <c r="X37" s="37"/>
      <c r="Y37" s="27"/>
      <c r="Z37" s="22"/>
      <c r="AA37" s="22"/>
      <c r="AB37" s="39"/>
      <c r="AC37" s="39"/>
      <c r="AD37" s="28"/>
      <c r="AE37" s="37"/>
      <c r="AF37" s="27"/>
      <c r="AG37" s="22"/>
      <c r="AH37" s="22"/>
      <c r="AI37" s="22"/>
      <c r="AJ37" s="39"/>
      <c r="AK37" s="28"/>
      <c r="AL37" s="37">
        <f t="shared" si="9"/>
        <v>558</v>
      </c>
    </row>
    <row r="38" spans="1:40" ht="15.75" customHeight="1" x14ac:dyDescent="0.3">
      <c r="A38" s="24" t="s">
        <v>72</v>
      </c>
      <c r="B38" s="25" t="s">
        <v>73</v>
      </c>
      <c r="C38" s="26">
        <f>SUM(C39:C44)</f>
        <v>1123.27</v>
      </c>
      <c r="D38" s="27">
        <f t="shared" ref="D38:AL38" si="18">SUM(D39:D44)</f>
        <v>914.90000000000009</v>
      </c>
      <c r="E38" s="22">
        <f t="shared" si="18"/>
        <v>517.47</v>
      </c>
      <c r="F38" s="22">
        <f t="shared" si="18"/>
        <v>517.46</v>
      </c>
      <c r="G38" s="22">
        <f t="shared" si="18"/>
        <v>30</v>
      </c>
      <c r="H38" s="22">
        <f t="shared" si="18"/>
        <v>1979.8300000000002</v>
      </c>
      <c r="I38" s="22">
        <f t="shared" si="18"/>
        <v>0</v>
      </c>
      <c r="J38" s="26">
        <f t="shared" si="18"/>
        <v>0</v>
      </c>
      <c r="K38" s="27">
        <f t="shared" si="18"/>
        <v>0</v>
      </c>
      <c r="L38" s="22">
        <f t="shared" si="18"/>
        <v>0</v>
      </c>
      <c r="M38" s="22">
        <f t="shared" si="18"/>
        <v>0</v>
      </c>
      <c r="N38" s="22">
        <f t="shared" si="18"/>
        <v>0</v>
      </c>
      <c r="O38" s="22">
        <f t="shared" si="18"/>
        <v>0</v>
      </c>
      <c r="P38" s="28">
        <f t="shared" si="18"/>
        <v>0</v>
      </c>
      <c r="Q38" s="26">
        <f t="shared" si="18"/>
        <v>0</v>
      </c>
      <c r="R38" s="34">
        <f t="shared" si="18"/>
        <v>0</v>
      </c>
      <c r="S38" s="22">
        <f t="shared" si="18"/>
        <v>0</v>
      </c>
      <c r="T38" s="22">
        <f t="shared" si="18"/>
        <v>0</v>
      </c>
      <c r="U38" s="22">
        <f t="shared" si="18"/>
        <v>0</v>
      </c>
      <c r="V38" s="39">
        <f t="shared" si="16"/>
        <v>0</v>
      </c>
      <c r="W38" s="33">
        <f t="shared" si="18"/>
        <v>0</v>
      </c>
      <c r="X38" s="26">
        <f t="shared" si="18"/>
        <v>0</v>
      </c>
      <c r="Y38" s="27">
        <f t="shared" si="18"/>
        <v>0</v>
      </c>
      <c r="Z38" s="22">
        <f t="shared" si="18"/>
        <v>0</v>
      </c>
      <c r="AA38" s="22">
        <f t="shared" si="18"/>
        <v>0</v>
      </c>
      <c r="AB38" s="22">
        <f t="shared" si="18"/>
        <v>0</v>
      </c>
      <c r="AC38" s="22">
        <f t="shared" si="18"/>
        <v>0</v>
      </c>
      <c r="AD38" s="28">
        <f t="shared" si="18"/>
        <v>0</v>
      </c>
      <c r="AE38" s="26">
        <f t="shared" si="18"/>
        <v>0</v>
      </c>
      <c r="AF38" s="27">
        <f t="shared" si="18"/>
        <v>0</v>
      </c>
      <c r="AG38" s="22">
        <f t="shared" si="18"/>
        <v>0</v>
      </c>
      <c r="AH38" s="22">
        <f t="shared" si="18"/>
        <v>0</v>
      </c>
      <c r="AI38" s="22">
        <f t="shared" si="18"/>
        <v>0</v>
      </c>
      <c r="AJ38" s="22">
        <f t="shared" si="18"/>
        <v>0</v>
      </c>
      <c r="AK38" s="28">
        <f t="shared" si="18"/>
        <v>0</v>
      </c>
      <c r="AL38" s="26">
        <f t="shared" si="18"/>
        <v>1979.8300000000002</v>
      </c>
    </row>
    <row r="39" spans="1:40" ht="39" customHeight="1" x14ac:dyDescent="0.3">
      <c r="A39" s="35" t="s">
        <v>74</v>
      </c>
      <c r="B39" s="36" t="s">
        <v>28</v>
      </c>
      <c r="C39" s="49">
        <v>1093.45</v>
      </c>
      <c r="D39" s="50">
        <v>265.76</v>
      </c>
      <c r="E39" s="27"/>
      <c r="F39" s="22"/>
      <c r="G39" s="22"/>
      <c r="H39" s="39">
        <f>SUM(D39:G39)</f>
        <v>265.76</v>
      </c>
      <c r="I39" s="40"/>
      <c r="J39" s="37"/>
      <c r="K39" s="27"/>
      <c r="L39" s="22"/>
      <c r="M39" s="22"/>
      <c r="N39" s="22"/>
      <c r="O39" s="39">
        <f>SUM(K39:N39)</f>
        <v>0</v>
      </c>
      <c r="P39" s="28"/>
      <c r="Q39" s="37">
        <f t="shared" ref="Q39:Q41" si="19">J39+O39-P39</f>
        <v>0</v>
      </c>
      <c r="R39" s="34"/>
      <c r="S39" s="22"/>
      <c r="T39" s="22"/>
      <c r="U39" s="22"/>
      <c r="V39" s="39">
        <f t="shared" si="16"/>
        <v>0</v>
      </c>
      <c r="W39" s="33"/>
      <c r="X39" s="37">
        <f t="shared" ref="X39:X41" si="20">Q39+V39-W39</f>
        <v>0</v>
      </c>
      <c r="Y39" s="27"/>
      <c r="Z39" s="22"/>
      <c r="AA39" s="22"/>
      <c r="AB39" s="22"/>
      <c r="AC39" s="39">
        <f>SUM(Y39:AB39)</f>
        <v>0</v>
      </c>
      <c r="AD39" s="28"/>
      <c r="AE39" s="37"/>
      <c r="AF39" s="27"/>
      <c r="AG39" s="22"/>
      <c r="AH39" s="22"/>
      <c r="AI39" s="22"/>
      <c r="AJ39" s="39">
        <f>SUM(AF39:AI39)</f>
        <v>0</v>
      </c>
      <c r="AK39" s="28"/>
      <c r="AL39" s="37">
        <f t="shared" si="9"/>
        <v>265.76</v>
      </c>
    </row>
    <row r="40" spans="1:40" ht="39" customHeight="1" x14ac:dyDescent="0.3">
      <c r="A40" s="35" t="s">
        <v>75</v>
      </c>
      <c r="B40" s="36" t="s">
        <v>30</v>
      </c>
      <c r="C40" s="37"/>
      <c r="D40" s="40">
        <v>589.70000000000005</v>
      </c>
      <c r="E40" s="39">
        <v>517.47</v>
      </c>
      <c r="F40" s="39">
        <v>517.46</v>
      </c>
      <c r="G40" s="22"/>
      <c r="H40" s="39">
        <f>SUM(D40:G40)</f>
        <v>1624.63</v>
      </c>
      <c r="I40" s="40"/>
      <c r="J40" s="37"/>
      <c r="K40" s="27"/>
      <c r="L40" s="22"/>
      <c r="M40" s="22"/>
      <c r="N40" s="22"/>
      <c r="O40" s="39">
        <f>SUM(K40:N40)</f>
        <v>0</v>
      </c>
      <c r="P40" s="28"/>
      <c r="Q40" s="37">
        <f t="shared" si="19"/>
        <v>0</v>
      </c>
      <c r="R40" s="34"/>
      <c r="S40" s="22"/>
      <c r="T40" s="22"/>
      <c r="U40" s="22"/>
      <c r="V40" s="39">
        <f t="shared" si="16"/>
        <v>0</v>
      </c>
      <c r="W40" s="33"/>
      <c r="X40" s="37">
        <f t="shared" si="20"/>
        <v>0</v>
      </c>
      <c r="Y40" s="27"/>
      <c r="Z40" s="22"/>
      <c r="AA40" s="22"/>
      <c r="AB40" s="22"/>
      <c r="AC40" s="39">
        <f>SUM(Y40:AB40)</f>
        <v>0</v>
      </c>
      <c r="AD40" s="28"/>
      <c r="AE40" s="37"/>
      <c r="AF40" s="27"/>
      <c r="AG40" s="22"/>
      <c r="AH40" s="22"/>
      <c r="AI40" s="22"/>
      <c r="AJ40" s="39">
        <f>SUM(AF40:AI40)</f>
        <v>0</v>
      </c>
      <c r="AK40" s="28"/>
      <c r="AL40" s="37">
        <f t="shared" si="9"/>
        <v>1624.63</v>
      </c>
    </row>
    <row r="41" spans="1:40" ht="47.25" customHeight="1" x14ac:dyDescent="0.3">
      <c r="A41" s="35" t="s">
        <v>76</v>
      </c>
      <c r="B41" s="36" t="s">
        <v>38</v>
      </c>
      <c r="C41" s="37">
        <v>10</v>
      </c>
      <c r="D41" s="42">
        <v>59.44</v>
      </c>
      <c r="E41" s="22"/>
      <c r="F41" s="22"/>
      <c r="G41" s="22"/>
      <c r="H41" s="39">
        <f t="shared" ref="H41:H46" si="21">SUM(D41:G41)</f>
        <v>59.44</v>
      </c>
      <c r="I41" s="40"/>
      <c r="J41" s="37"/>
      <c r="K41" s="27"/>
      <c r="L41" s="22"/>
      <c r="M41" s="22"/>
      <c r="N41" s="22"/>
      <c r="O41" s="39">
        <f t="shared" ref="O41:O46" si="22">SUM(K41:N41)</f>
        <v>0</v>
      </c>
      <c r="P41" s="28"/>
      <c r="Q41" s="37">
        <f t="shared" si="19"/>
        <v>0</v>
      </c>
      <c r="R41" s="34"/>
      <c r="S41" s="22"/>
      <c r="T41" s="22"/>
      <c r="U41" s="22"/>
      <c r="V41" s="39">
        <f t="shared" si="16"/>
        <v>0</v>
      </c>
      <c r="W41" s="33"/>
      <c r="X41" s="37">
        <f t="shared" si="20"/>
        <v>0</v>
      </c>
      <c r="Y41" s="27"/>
      <c r="Z41" s="22"/>
      <c r="AA41" s="22"/>
      <c r="AB41" s="22"/>
      <c r="AC41" s="39">
        <f t="shared" ref="AC41" si="23">SUM(Y41:AB41)</f>
        <v>0</v>
      </c>
      <c r="AD41" s="28"/>
      <c r="AE41" s="37"/>
      <c r="AF41" s="27"/>
      <c r="AG41" s="22"/>
      <c r="AH41" s="22"/>
      <c r="AI41" s="22"/>
      <c r="AJ41" s="39">
        <f t="shared" ref="AJ41" si="24">SUM(AF41:AI41)</f>
        <v>0</v>
      </c>
      <c r="AK41" s="28"/>
      <c r="AL41" s="37">
        <f t="shared" si="9"/>
        <v>59.44</v>
      </c>
    </row>
    <row r="42" spans="1:40" s="115" customFormat="1" ht="21" customHeight="1" x14ac:dyDescent="0.3">
      <c r="A42" s="35" t="s">
        <v>77</v>
      </c>
      <c r="B42" s="36"/>
      <c r="C42" s="37"/>
      <c r="D42" s="42"/>
      <c r="E42" s="39"/>
      <c r="F42" s="22"/>
      <c r="G42" s="22"/>
      <c r="H42" s="39">
        <f t="shared" si="21"/>
        <v>0</v>
      </c>
      <c r="I42" s="40"/>
      <c r="J42" s="37"/>
      <c r="K42" s="27"/>
      <c r="L42" s="22"/>
      <c r="M42" s="22"/>
      <c r="N42" s="22"/>
      <c r="O42" s="39"/>
      <c r="P42" s="28"/>
      <c r="Q42" s="37"/>
      <c r="R42" s="34"/>
      <c r="S42" s="22"/>
      <c r="T42" s="22"/>
      <c r="U42" s="22"/>
      <c r="V42" s="39">
        <f t="shared" si="16"/>
        <v>0</v>
      </c>
      <c r="W42" s="33"/>
      <c r="X42" s="37"/>
      <c r="Y42" s="27"/>
      <c r="Z42" s="22"/>
      <c r="AA42" s="22"/>
      <c r="AB42" s="22"/>
      <c r="AC42" s="39"/>
      <c r="AD42" s="28"/>
      <c r="AE42" s="37"/>
      <c r="AF42" s="27"/>
      <c r="AG42" s="22"/>
      <c r="AH42" s="22"/>
      <c r="AI42" s="22"/>
      <c r="AJ42" s="39"/>
      <c r="AK42" s="28"/>
      <c r="AL42" s="37">
        <f t="shared" si="9"/>
        <v>0</v>
      </c>
    </row>
    <row r="43" spans="1:40" ht="21" customHeight="1" x14ac:dyDescent="0.3">
      <c r="A43" s="35" t="s">
        <v>78</v>
      </c>
      <c r="B43" s="44" t="s">
        <v>40</v>
      </c>
      <c r="C43" s="37">
        <v>19.82</v>
      </c>
      <c r="D43" s="42"/>
      <c r="E43" s="42"/>
      <c r="F43" s="27"/>
      <c r="G43" s="27"/>
      <c r="H43" s="39">
        <f t="shared" si="21"/>
        <v>0</v>
      </c>
      <c r="I43" s="40"/>
      <c r="J43" s="37"/>
      <c r="K43" s="27"/>
      <c r="L43" s="22"/>
      <c r="M43" s="22"/>
      <c r="N43" s="22"/>
      <c r="O43" s="39"/>
      <c r="P43" s="28"/>
      <c r="Q43" s="37"/>
      <c r="R43" s="34"/>
      <c r="S43" s="27"/>
      <c r="T43" s="27"/>
      <c r="U43" s="27"/>
      <c r="V43" s="39">
        <f t="shared" si="16"/>
        <v>0</v>
      </c>
      <c r="W43" s="33"/>
      <c r="X43" s="37"/>
      <c r="Y43" s="27"/>
      <c r="Z43" s="22"/>
      <c r="AA43" s="22"/>
      <c r="AB43" s="22"/>
      <c r="AC43" s="39"/>
      <c r="AD43" s="28"/>
      <c r="AE43" s="37"/>
      <c r="AF43" s="27"/>
      <c r="AG43" s="27"/>
      <c r="AH43" s="27"/>
      <c r="AI43" s="27"/>
      <c r="AJ43" s="39"/>
      <c r="AK43" s="28"/>
      <c r="AL43" s="37">
        <f t="shared" si="9"/>
        <v>0</v>
      </c>
    </row>
    <row r="44" spans="1:40" ht="21" customHeight="1" x14ac:dyDescent="0.3">
      <c r="A44" s="35" t="s">
        <v>306</v>
      </c>
      <c r="B44" s="189" t="s">
        <v>305</v>
      </c>
      <c r="C44" s="37"/>
      <c r="D44" s="42"/>
      <c r="E44" s="42"/>
      <c r="F44" s="27"/>
      <c r="G44" s="42">
        <v>30</v>
      </c>
      <c r="H44" s="39">
        <f t="shared" si="21"/>
        <v>30</v>
      </c>
      <c r="I44" s="40"/>
      <c r="J44" s="37"/>
      <c r="K44" s="27"/>
      <c r="L44" s="22"/>
      <c r="M44" s="22"/>
      <c r="N44" s="22"/>
      <c r="O44" s="39"/>
      <c r="P44" s="28"/>
      <c r="Q44" s="37"/>
      <c r="R44" s="34"/>
      <c r="S44" s="27"/>
      <c r="T44" s="27"/>
      <c r="U44" s="27"/>
      <c r="V44" s="39">
        <f t="shared" si="16"/>
        <v>0</v>
      </c>
      <c r="W44" s="33"/>
      <c r="X44" s="37"/>
      <c r="Y44" s="27"/>
      <c r="Z44" s="22"/>
      <c r="AA44" s="22"/>
      <c r="AB44" s="22"/>
      <c r="AC44" s="39"/>
      <c r="AD44" s="28"/>
      <c r="AE44" s="37"/>
      <c r="AF44" s="27"/>
      <c r="AG44" s="27"/>
      <c r="AH44" s="27"/>
      <c r="AI44" s="27"/>
      <c r="AJ44" s="39"/>
      <c r="AK44" s="28"/>
      <c r="AL44" s="37">
        <f t="shared" si="9"/>
        <v>30</v>
      </c>
    </row>
    <row r="45" spans="1:40" ht="15.75" customHeight="1" x14ac:dyDescent="0.3">
      <c r="A45" s="24" t="s">
        <v>79</v>
      </c>
      <c r="B45" s="25" t="s">
        <v>80</v>
      </c>
      <c r="C45" s="26"/>
      <c r="D45" s="27">
        <f>SUM(D46:D46)</f>
        <v>0</v>
      </c>
      <c r="E45" s="27">
        <f>SUM(E46:E46)</f>
        <v>0</v>
      </c>
      <c r="F45" s="27">
        <f>SUM(F46:F46)</f>
        <v>0</v>
      </c>
      <c r="G45" s="27">
        <f>SUM(G46:G46)</f>
        <v>0</v>
      </c>
      <c r="H45" s="22">
        <f t="shared" si="21"/>
        <v>0</v>
      </c>
      <c r="I45" s="28"/>
      <c r="J45" s="37"/>
      <c r="K45" s="27">
        <f>SUM(K46:K46)</f>
        <v>0</v>
      </c>
      <c r="L45" s="22">
        <f>SUM(L46:L46)</f>
        <v>0</v>
      </c>
      <c r="M45" s="22">
        <f>SUM(M46:M46)</f>
        <v>0</v>
      </c>
      <c r="N45" s="22">
        <f>SUM(N46:N46)</f>
        <v>287.8</v>
      </c>
      <c r="O45" s="22">
        <f t="shared" si="22"/>
        <v>287.8</v>
      </c>
      <c r="P45" s="28"/>
      <c r="Q45" s="37"/>
      <c r="R45" s="34">
        <f>SUM(R46:R46)</f>
        <v>0</v>
      </c>
      <c r="S45" s="27">
        <f>SUM(S46:S46)</f>
        <v>0</v>
      </c>
      <c r="T45" s="27">
        <f>SUM(T46:T46)</f>
        <v>292.95</v>
      </c>
      <c r="U45" s="27">
        <f>SUM(U46:U46)</f>
        <v>0</v>
      </c>
      <c r="V45" s="22">
        <f t="shared" si="16"/>
        <v>292.95</v>
      </c>
      <c r="W45" s="33"/>
      <c r="X45" s="37"/>
      <c r="Y45" s="27">
        <f>SUM(Y46:Y46)</f>
        <v>0</v>
      </c>
      <c r="Z45" s="22">
        <f>SUM(Z46:Z46)</f>
        <v>0</v>
      </c>
      <c r="AA45" s="22">
        <f>SUM(AA46:AA46)</f>
        <v>0</v>
      </c>
      <c r="AB45" s="22">
        <f>SUM(AB46:AB46)</f>
        <v>0</v>
      </c>
      <c r="AC45" s="22">
        <f t="shared" ref="AC45:AC46" si="25">SUM(Y45:AB45)</f>
        <v>0</v>
      </c>
      <c r="AD45" s="28"/>
      <c r="AE45" s="37"/>
      <c r="AF45" s="27">
        <f>SUM(AF46:AF46)</f>
        <v>0</v>
      </c>
      <c r="AG45" s="27">
        <f>SUM(AG46:AG46)</f>
        <v>0</v>
      </c>
      <c r="AH45" s="27">
        <f>SUM(AH46:AH46)</f>
        <v>0</v>
      </c>
      <c r="AI45" s="27">
        <f>SUM(AI46:AI46)</f>
        <v>0</v>
      </c>
      <c r="AJ45" s="22">
        <f t="shared" ref="AJ45:AJ46" si="26">SUM(AF45:AI45)</f>
        <v>0</v>
      </c>
      <c r="AK45" s="28"/>
      <c r="AL45" s="26">
        <f>SUM(AL46:AL46)</f>
        <v>580.75</v>
      </c>
    </row>
    <row r="46" spans="1:40" ht="15.75" customHeight="1" x14ac:dyDescent="0.3">
      <c r="A46" s="35" t="s">
        <v>81</v>
      </c>
      <c r="B46" s="48" t="s">
        <v>283</v>
      </c>
      <c r="C46" s="26"/>
      <c r="D46" s="27"/>
      <c r="E46" s="27"/>
      <c r="F46" s="27"/>
      <c r="G46" s="42">
        <v>0</v>
      </c>
      <c r="H46" s="39">
        <f t="shared" si="21"/>
        <v>0</v>
      </c>
      <c r="I46" s="28"/>
      <c r="J46" s="37"/>
      <c r="K46" s="27"/>
      <c r="L46" s="22"/>
      <c r="M46" s="22"/>
      <c r="N46" s="39">
        <v>287.8</v>
      </c>
      <c r="O46" s="39">
        <f t="shared" si="22"/>
        <v>287.8</v>
      </c>
      <c r="P46" s="28"/>
      <c r="Q46" s="37"/>
      <c r="R46" s="51"/>
      <c r="S46" s="39"/>
      <c r="T46" s="39">
        <v>292.95</v>
      </c>
      <c r="U46" s="39"/>
      <c r="V46" s="39">
        <f t="shared" si="16"/>
        <v>292.95</v>
      </c>
      <c r="W46" s="33"/>
      <c r="X46" s="37"/>
      <c r="Y46" s="27"/>
      <c r="Z46" s="22"/>
      <c r="AA46" s="22"/>
      <c r="AB46" s="39"/>
      <c r="AC46" s="39">
        <f t="shared" si="25"/>
        <v>0</v>
      </c>
      <c r="AD46" s="28"/>
      <c r="AE46" s="37"/>
      <c r="AF46" s="42"/>
      <c r="AG46" s="39"/>
      <c r="AH46" s="39"/>
      <c r="AI46" s="39"/>
      <c r="AJ46" s="39">
        <f t="shared" si="26"/>
        <v>0</v>
      </c>
      <c r="AK46" s="28"/>
      <c r="AL46" s="37">
        <f t="shared" si="9"/>
        <v>580.75</v>
      </c>
    </row>
    <row r="47" spans="1:40" x14ac:dyDescent="0.3">
      <c r="A47" s="24" t="s">
        <v>85</v>
      </c>
      <c r="B47" s="52" t="s">
        <v>86</v>
      </c>
      <c r="C47" s="26">
        <f t="shared" ref="C47:H47" si="27">C48+C49+C80</f>
        <v>1585.19</v>
      </c>
      <c r="D47" s="27">
        <f>D48+D49+D80</f>
        <v>1576.8587050000001</v>
      </c>
      <c r="E47" s="22">
        <f t="shared" si="27"/>
        <v>1261.7787050000002</v>
      </c>
      <c r="F47" s="22">
        <f t="shared" si="27"/>
        <v>1211.258705</v>
      </c>
      <c r="G47" s="22">
        <f t="shared" si="27"/>
        <v>486.37870500000002</v>
      </c>
      <c r="H47" s="31">
        <f t="shared" si="27"/>
        <v>4536.2748200000005</v>
      </c>
      <c r="I47" s="28">
        <f>I49+I80</f>
        <v>5651.7099999999991</v>
      </c>
      <c r="J47" s="26">
        <f t="shared" ref="J47:O47" si="28">J48+J49+J80</f>
        <v>8</v>
      </c>
      <c r="K47" s="27">
        <f t="shared" si="28"/>
        <v>744.80139250000002</v>
      </c>
      <c r="L47" s="22">
        <f t="shared" si="28"/>
        <v>200.79139250000003</v>
      </c>
      <c r="M47" s="22">
        <f t="shared" si="28"/>
        <v>483.97139250000004</v>
      </c>
      <c r="N47" s="22">
        <f t="shared" si="28"/>
        <v>907.74139250000007</v>
      </c>
      <c r="O47" s="22">
        <f t="shared" si="28"/>
        <v>2337.3055700000004</v>
      </c>
      <c r="P47" s="28">
        <f>P49+P80</f>
        <v>1805.7000000000003</v>
      </c>
      <c r="Q47" s="26">
        <f t="shared" ref="Q47:AK47" si="29">Q48+Q49+Q80</f>
        <v>0</v>
      </c>
      <c r="R47" s="34">
        <f t="shared" si="29"/>
        <v>195.699105</v>
      </c>
      <c r="S47" s="22">
        <f t="shared" si="29"/>
        <v>611.59910499999989</v>
      </c>
      <c r="T47" s="22">
        <f t="shared" si="29"/>
        <v>784.33910500000002</v>
      </c>
      <c r="U47" s="22">
        <f t="shared" si="29"/>
        <v>200.449105</v>
      </c>
      <c r="V47" s="22">
        <f t="shared" si="29"/>
        <v>1792.0864199999999</v>
      </c>
      <c r="W47" s="33">
        <f t="shared" si="29"/>
        <v>1199.1299999999999</v>
      </c>
      <c r="X47" s="26">
        <f t="shared" si="29"/>
        <v>0</v>
      </c>
      <c r="Y47" s="27" t="e">
        <f t="shared" si="29"/>
        <v>#REF!</v>
      </c>
      <c r="Z47" s="22" t="e">
        <f t="shared" si="29"/>
        <v>#REF!</v>
      </c>
      <c r="AA47" s="22" t="e">
        <f t="shared" si="29"/>
        <v>#REF!</v>
      </c>
      <c r="AB47" s="22" t="e">
        <f t="shared" si="29"/>
        <v>#REF!</v>
      </c>
      <c r="AC47" s="22" t="e">
        <f t="shared" si="29"/>
        <v>#REF!</v>
      </c>
      <c r="AD47" s="28">
        <f t="shared" si="29"/>
        <v>309.14</v>
      </c>
      <c r="AE47" s="26" t="e">
        <f t="shared" si="29"/>
        <v>#REF!</v>
      </c>
      <c r="AF47" s="27" t="e">
        <f t="shared" si="29"/>
        <v>#REF!</v>
      </c>
      <c r="AG47" s="22" t="e">
        <f t="shared" si="29"/>
        <v>#REF!</v>
      </c>
      <c r="AH47" s="22" t="e">
        <f t="shared" si="29"/>
        <v>#REF!</v>
      </c>
      <c r="AI47" s="22" t="e">
        <f t="shared" si="29"/>
        <v>#REF!</v>
      </c>
      <c r="AJ47" s="22" t="e">
        <f>AJ48+AJ49+AJ80</f>
        <v>#REF!</v>
      </c>
      <c r="AK47" s="28" t="e">
        <f t="shared" si="29"/>
        <v>#REF!</v>
      </c>
      <c r="AL47" s="26" t="e">
        <f>H47+O47+V47+AC47+AJ47</f>
        <v>#REF!</v>
      </c>
      <c r="AN47" s="16"/>
    </row>
    <row r="48" spans="1:40" x14ac:dyDescent="0.3">
      <c r="A48" s="53" t="s">
        <v>87</v>
      </c>
      <c r="B48" s="25" t="s">
        <v>88</v>
      </c>
      <c r="C48" s="26"/>
      <c r="D48" s="42">
        <f>'[2]Įsipareigojimu grąžinimas'!D21/1000</f>
        <v>115.43870500000001</v>
      </c>
      <c r="E48" s="42">
        <f>'[2]Įsipareigojimu grąžinimas'!D21/1000</f>
        <v>115.43870500000001</v>
      </c>
      <c r="F48" s="42">
        <f>'[2]Įsipareigojimu grąžinimas'!D21/1000</f>
        <v>115.43870500000001</v>
      </c>
      <c r="G48" s="42">
        <f>'[2]Įsipareigojimu grąžinimas'!D21/1000</f>
        <v>115.43870500000001</v>
      </c>
      <c r="H48" s="31">
        <f>SUM(D48:G48)</f>
        <v>461.75482000000005</v>
      </c>
      <c r="I48" s="28"/>
      <c r="J48" s="26"/>
      <c r="K48" s="42">
        <f>'[2]Įsipareigojimu grąžinimas'!E21/1000</f>
        <v>134.90139250000001</v>
      </c>
      <c r="L48" s="42">
        <f>'[2]Įsipareigojimu grąžinimas'!E21/1000</f>
        <v>134.90139250000001</v>
      </c>
      <c r="M48" s="42">
        <f>'[2]Įsipareigojimu grąžinimas'!E21/1000</f>
        <v>134.90139250000001</v>
      </c>
      <c r="N48" s="42">
        <f>'[2]Įsipareigojimu grąžinimas'!E21/1000</f>
        <v>134.90139250000001</v>
      </c>
      <c r="O48" s="22">
        <f>SUM(K48:N48)</f>
        <v>539.60557000000006</v>
      </c>
      <c r="P48" s="28"/>
      <c r="Q48" s="26"/>
      <c r="R48" s="51">
        <f>'[2]Įsipareigojimu grąžinimas'!F21/1000</f>
        <v>148.239105</v>
      </c>
      <c r="S48" s="42">
        <f>'[2]Įsipareigojimu grąžinimas'!F21/1000</f>
        <v>148.239105</v>
      </c>
      <c r="T48" s="42">
        <f>'[2]Įsipareigojimu grąžinimas'!F21/1000</f>
        <v>148.239105</v>
      </c>
      <c r="U48" s="42">
        <f>'[2]Įsipareigojimu grąžinimas'!F21/1000</f>
        <v>148.239105</v>
      </c>
      <c r="V48" s="22">
        <f>SUM(R48:U48)</f>
        <v>592.95641999999998</v>
      </c>
      <c r="W48" s="33"/>
      <c r="X48" s="26"/>
      <c r="Y48" s="42">
        <f>'[2]Įsipareigojimu grąžinimas'!G21/1000</f>
        <v>151.09269750000001</v>
      </c>
      <c r="Z48" s="42">
        <f>'[2]Įsipareigojimu grąžinimas'!G21/1000</f>
        <v>151.09269750000001</v>
      </c>
      <c r="AA48" s="42">
        <f>'[2]Įsipareigojimu grąžinimas'!G21/1000</f>
        <v>151.09269750000001</v>
      </c>
      <c r="AB48" s="42">
        <f>'[2]Įsipareigojimu grąžinimas'!G21/1000</f>
        <v>151.09269750000001</v>
      </c>
      <c r="AC48" s="22">
        <f>SUM(Y48:AB48)</f>
        <v>604.37079000000006</v>
      </c>
      <c r="AD48" s="28"/>
      <c r="AE48" s="26"/>
      <c r="AF48" s="27">
        <f>'[2]Įsipareigojimu grąžinimas'!H21/1000</f>
        <v>147.67066249999996</v>
      </c>
      <c r="AG48" s="27">
        <f>'[2]Įsipareigojimu grąžinimas'!H21/1000</f>
        <v>147.67066249999996</v>
      </c>
      <c r="AH48" s="27">
        <f>'[2]Įsipareigojimu grąžinimas'!H21/1000</f>
        <v>147.67066249999996</v>
      </c>
      <c r="AI48" s="27">
        <f>'[2]Įsipareigojimu grąžinimas'!H21/1000</f>
        <v>147.67066249999996</v>
      </c>
      <c r="AJ48" s="27">
        <f>SUM(AF48:AI48)</f>
        <v>590.68264999999985</v>
      </c>
      <c r="AK48" s="28"/>
      <c r="AL48" s="26">
        <f t="shared" ref="AL48:AL103" si="30">H48+O48+V48+AC48+AJ48</f>
        <v>2789.3702499999999</v>
      </c>
      <c r="AN48" s="16"/>
    </row>
    <row r="49" spans="1:40" ht="17.25" customHeight="1" x14ac:dyDescent="0.3">
      <c r="A49" s="54" t="s">
        <v>89</v>
      </c>
      <c r="B49" s="25" t="s">
        <v>90</v>
      </c>
      <c r="C49" s="55">
        <f>SUM(C50:C79)</f>
        <v>1585.19</v>
      </c>
      <c r="D49" s="56">
        <f t="shared" ref="D49:AL49" si="31">SUM(D50:D79)</f>
        <v>1427.6200000000001</v>
      </c>
      <c r="E49" s="56">
        <f t="shared" si="31"/>
        <v>1088.69</v>
      </c>
      <c r="F49" s="56">
        <f t="shared" si="31"/>
        <v>1062.22</v>
      </c>
      <c r="G49" s="56">
        <f t="shared" si="31"/>
        <v>312.24</v>
      </c>
      <c r="H49" s="57">
        <f t="shared" si="31"/>
        <v>3890.7700000000004</v>
      </c>
      <c r="I49" s="56">
        <f t="shared" si="31"/>
        <v>5467.9599999999991</v>
      </c>
      <c r="J49" s="49">
        <f t="shared" si="31"/>
        <v>8</v>
      </c>
      <c r="K49" s="56">
        <f t="shared" si="31"/>
        <v>550</v>
      </c>
      <c r="L49" s="56">
        <f t="shared" si="31"/>
        <v>0</v>
      </c>
      <c r="M49" s="56">
        <f t="shared" si="31"/>
        <v>298.13</v>
      </c>
      <c r="N49" s="56">
        <f t="shared" si="31"/>
        <v>733.90000000000009</v>
      </c>
      <c r="O49" s="57">
        <f t="shared" si="31"/>
        <v>1582.0300000000002</v>
      </c>
      <c r="P49" s="56">
        <f t="shared" si="31"/>
        <v>1590.0300000000002</v>
      </c>
      <c r="Q49" s="55">
        <f t="shared" si="31"/>
        <v>0</v>
      </c>
      <c r="R49" s="58">
        <f t="shared" si="31"/>
        <v>0</v>
      </c>
      <c r="S49" s="56">
        <f t="shared" si="31"/>
        <v>406.7</v>
      </c>
      <c r="T49" s="56">
        <f t="shared" si="31"/>
        <v>585.9</v>
      </c>
      <c r="U49" s="56">
        <f t="shared" si="31"/>
        <v>10</v>
      </c>
      <c r="V49" s="57">
        <f t="shared" si="31"/>
        <v>1002.5999999999999</v>
      </c>
      <c r="W49" s="59">
        <f t="shared" si="31"/>
        <v>1002.5999999999999</v>
      </c>
      <c r="X49" s="55">
        <f t="shared" si="31"/>
        <v>0</v>
      </c>
      <c r="Y49" s="56" t="e">
        <f t="shared" si="31"/>
        <v>#REF!</v>
      </c>
      <c r="Z49" s="56" t="e">
        <f t="shared" si="31"/>
        <v>#REF!</v>
      </c>
      <c r="AA49" s="56" t="e">
        <f t="shared" si="31"/>
        <v>#REF!</v>
      </c>
      <c r="AB49" s="56" t="e">
        <f t="shared" si="31"/>
        <v>#REF!</v>
      </c>
      <c r="AC49" s="57" t="e">
        <f t="shared" si="31"/>
        <v>#REF!</v>
      </c>
      <c r="AD49" s="56">
        <f t="shared" si="31"/>
        <v>104.96000000000001</v>
      </c>
      <c r="AE49" s="55" t="e">
        <f t="shared" si="31"/>
        <v>#REF!</v>
      </c>
      <c r="AF49" s="56" t="e">
        <f t="shared" si="31"/>
        <v>#REF!</v>
      </c>
      <c r="AG49" s="56" t="e">
        <f t="shared" si="31"/>
        <v>#REF!</v>
      </c>
      <c r="AH49" s="56" t="e">
        <f t="shared" si="31"/>
        <v>#REF!</v>
      </c>
      <c r="AI49" s="56" t="e">
        <f t="shared" si="31"/>
        <v>#REF!</v>
      </c>
      <c r="AJ49" s="57" t="e">
        <f t="shared" si="31"/>
        <v>#REF!</v>
      </c>
      <c r="AK49" s="56" t="e">
        <f t="shared" si="31"/>
        <v>#REF!</v>
      </c>
      <c r="AL49" s="55" t="e">
        <f t="shared" si="31"/>
        <v>#REF!</v>
      </c>
      <c r="AN49" s="16"/>
    </row>
    <row r="50" spans="1:40" ht="29.25" customHeight="1" x14ac:dyDescent="0.3">
      <c r="A50" s="35" t="s">
        <v>91</v>
      </c>
      <c r="B50" s="36" t="s">
        <v>28</v>
      </c>
      <c r="C50" s="49">
        <v>1495.91</v>
      </c>
      <c r="D50" s="60">
        <v>363.58000000000004</v>
      </c>
      <c r="E50" s="57"/>
      <c r="F50" s="57"/>
      <c r="G50" s="57"/>
      <c r="H50" s="61">
        <f>SUM(D50:G50)</f>
        <v>363.58000000000004</v>
      </c>
      <c r="I50" s="62">
        <v>1859.49</v>
      </c>
      <c r="J50" s="49">
        <f t="shared" ref="J50:J68" si="32">C50+H50-I50</f>
        <v>0</v>
      </c>
      <c r="K50" s="56"/>
      <c r="L50" s="57"/>
      <c r="M50" s="57"/>
      <c r="N50" s="57"/>
      <c r="O50" s="61">
        <f>SUM(K50:N50)</f>
        <v>0</v>
      </c>
      <c r="P50" s="62"/>
      <c r="Q50" s="49">
        <f t="shared" ref="Q50:Q103" si="33">J50+O50-P50</f>
        <v>0</v>
      </c>
      <c r="R50" s="58"/>
      <c r="S50" s="57"/>
      <c r="T50" s="57"/>
      <c r="U50" s="61"/>
      <c r="V50" s="61">
        <f>SUM(R50:U50)</f>
        <v>0</v>
      </c>
      <c r="W50" s="63"/>
      <c r="X50" s="49">
        <f t="shared" ref="X50:X103" si="34">Q50+V50-W50</f>
        <v>0</v>
      </c>
      <c r="Y50" s="56"/>
      <c r="Z50" s="57"/>
      <c r="AA50" s="57"/>
      <c r="AB50" s="57"/>
      <c r="AC50" s="61">
        <f>SUM(Y50:AB50)</f>
        <v>0</v>
      </c>
      <c r="AD50" s="62"/>
      <c r="AE50" s="49">
        <f t="shared" ref="AE50:AE103" si="35">X50+AC50-AD50</f>
        <v>0</v>
      </c>
      <c r="AF50" s="56"/>
      <c r="AG50" s="57"/>
      <c r="AH50" s="57"/>
      <c r="AI50" s="61"/>
      <c r="AJ50" s="61">
        <f>SUM(AF50:AI50)</f>
        <v>0</v>
      </c>
      <c r="AK50" s="62"/>
      <c r="AL50" s="55">
        <f t="shared" si="30"/>
        <v>363.58000000000004</v>
      </c>
    </row>
    <row r="51" spans="1:40" ht="31.5" customHeight="1" x14ac:dyDescent="0.3">
      <c r="A51" s="35" t="s">
        <v>92</v>
      </c>
      <c r="B51" s="36" t="s">
        <v>30</v>
      </c>
      <c r="C51" s="49"/>
      <c r="D51" s="60">
        <v>1004.6</v>
      </c>
      <c r="E51" s="61">
        <v>886.54000000000008</v>
      </c>
      <c r="F51" s="61">
        <v>886.53000000000009</v>
      </c>
      <c r="G51" s="61"/>
      <c r="H51" s="61">
        <f t="shared" ref="H51:H68" si="36">SUM(D51:G51)</f>
        <v>2777.67</v>
      </c>
      <c r="I51" s="62">
        <v>2777.67</v>
      </c>
      <c r="J51" s="49">
        <f t="shared" si="32"/>
        <v>0</v>
      </c>
      <c r="K51" s="56"/>
      <c r="L51" s="57"/>
      <c r="M51" s="57"/>
      <c r="N51" s="57"/>
      <c r="O51" s="61">
        <f t="shared" ref="O51:O68" si="37">SUM(K51:N51)</f>
        <v>0</v>
      </c>
      <c r="P51" s="62"/>
      <c r="Q51" s="49">
        <f t="shared" si="33"/>
        <v>0</v>
      </c>
      <c r="R51" s="58"/>
      <c r="S51" s="57"/>
      <c r="T51" s="57"/>
      <c r="U51" s="61"/>
      <c r="V51" s="61">
        <f t="shared" ref="V51:V64" si="38">SUM(R51:U51)</f>
        <v>0</v>
      </c>
      <c r="W51" s="63"/>
      <c r="X51" s="49">
        <f t="shared" si="34"/>
        <v>0</v>
      </c>
      <c r="Y51" s="56"/>
      <c r="Z51" s="57"/>
      <c r="AA51" s="57"/>
      <c r="AB51" s="57"/>
      <c r="AC51" s="61">
        <f t="shared" ref="AC51:AC52" si="39">SUM(Y51:AB51)</f>
        <v>0</v>
      </c>
      <c r="AD51" s="62"/>
      <c r="AE51" s="49">
        <f t="shared" si="35"/>
        <v>0</v>
      </c>
      <c r="AF51" s="56"/>
      <c r="AG51" s="57"/>
      <c r="AH51" s="57"/>
      <c r="AI51" s="61"/>
      <c r="AJ51" s="61">
        <f t="shared" ref="AJ51:AJ52" si="40">SUM(AF51:AI51)</f>
        <v>0</v>
      </c>
      <c r="AK51" s="62"/>
      <c r="AL51" s="55">
        <f t="shared" si="30"/>
        <v>2777.67</v>
      </c>
    </row>
    <row r="52" spans="1:40" ht="53.25" customHeight="1" x14ac:dyDescent="0.3">
      <c r="A52" s="35" t="s">
        <v>93</v>
      </c>
      <c r="B52" s="36" t="s">
        <v>38</v>
      </c>
      <c r="C52" s="49">
        <v>10</v>
      </c>
      <c r="D52" s="60">
        <v>59.44</v>
      </c>
      <c r="E52" s="61"/>
      <c r="F52" s="61"/>
      <c r="G52" s="61"/>
      <c r="H52" s="61">
        <f t="shared" si="36"/>
        <v>59.44</v>
      </c>
      <c r="I52" s="62">
        <v>69.44</v>
      </c>
      <c r="J52" s="49">
        <f t="shared" si="32"/>
        <v>0</v>
      </c>
      <c r="K52" s="56"/>
      <c r="L52" s="57"/>
      <c r="M52" s="57"/>
      <c r="N52" s="57"/>
      <c r="O52" s="61">
        <f t="shared" si="37"/>
        <v>0</v>
      </c>
      <c r="P52" s="62"/>
      <c r="Q52" s="49">
        <f t="shared" si="33"/>
        <v>0</v>
      </c>
      <c r="R52" s="58"/>
      <c r="S52" s="57"/>
      <c r="T52" s="57"/>
      <c r="U52" s="61"/>
      <c r="V52" s="61">
        <f t="shared" si="38"/>
        <v>0</v>
      </c>
      <c r="W52" s="63"/>
      <c r="X52" s="49">
        <f t="shared" si="34"/>
        <v>0</v>
      </c>
      <c r="Y52" s="56"/>
      <c r="Z52" s="57"/>
      <c r="AA52" s="57"/>
      <c r="AB52" s="57"/>
      <c r="AC52" s="61">
        <f t="shared" si="39"/>
        <v>0</v>
      </c>
      <c r="AD52" s="62"/>
      <c r="AE52" s="49">
        <f t="shared" si="35"/>
        <v>0</v>
      </c>
      <c r="AF52" s="56"/>
      <c r="AG52" s="57"/>
      <c r="AH52" s="57"/>
      <c r="AI52" s="61"/>
      <c r="AJ52" s="61">
        <f t="shared" si="40"/>
        <v>0</v>
      </c>
      <c r="AK52" s="62"/>
      <c r="AL52" s="55">
        <f t="shared" si="30"/>
        <v>59.44</v>
      </c>
    </row>
    <row r="53" spans="1:40" ht="42.75" customHeight="1" x14ac:dyDescent="0.3">
      <c r="A53" s="35" t="s">
        <v>94</v>
      </c>
      <c r="B53" s="36" t="s">
        <v>57</v>
      </c>
      <c r="C53" s="49"/>
      <c r="D53" s="60"/>
      <c r="E53" s="61">
        <v>32</v>
      </c>
      <c r="F53" s="61"/>
      <c r="G53" s="61"/>
      <c r="H53" s="61">
        <f t="shared" si="36"/>
        <v>32</v>
      </c>
      <c r="I53" s="62">
        <v>32</v>
      </c>
      <c r="J53" s="49">
        <f t="shared" si="32"/>
        <v>0</v>
      </c>
      <c r="K53" s="56"/>
      <c r="L53" s="57"/>
      <c r="M53" s="57"/>
      <c r="N53" s="57"/>
      <c r="O53" s="61"/>
      <c r="P53" s="62"/>
      <c r="Q53" s="49"/>
      <c r="R53" s="58"/>
      <c r="S53" s="57"/>
      <c r="T53" s="57"/>
      <c r="U53" s="61"/>
      <c r="V53" s="61"/>
      <c r="W53" s="63"/>
      <c r="X53" s="49"/>
      <c r="Y53" s="56"/>
      <c r="Z53" s="57"/>
      <c r="AA53" s="57"/>
      <c r="AB53" s="57"/>
      <c r="AC53" s="61"/>
      <c r="AD53" s="62"/>
      <c r="AE53" s="49"/>
      <c r="AF53" s="56"/>
      <c r="AG53" s="57"/>
      <c r="AH53" s="57"/>
      <c r="AI53" s="61"/>
      <c r="AJ53" s="61"/>
      <c r="AK53" s="62"/>
      <c r="AL53" s="55">
        <f t="shared" si="30"/>
        <v>32</v>
      </c>
    </row>
    <row r="54" spans="1:40" ht="30" customHeight="1" x14ac:dyDescent="0.3">
      <c r="A54" s="35" t="s">
        <v>95</v>
      </c>
      <c r="B54" s="46" t="s">
        <v>59</v>
      </c>
      <c r="C54" s="64"/>
      <c r="D54" s="65"/>
      <c r="E54" s="66"/>
      <c r="F54" s="66"/>
      <c r="G54" s="66">
        <v>48.13</v>
      </c>
      <c r="H54" s="66">
        <f t="shared" si="36"/>
        <v>48.13</v>
      </c>
      <c r="I54" s="67">
        <v>48.13</v>
      </c>
      <c r="J54" s="64">
        <f t="shared" si="32"/>
        <v>0</v>
      </c>
      <c r="K54" s="68"/>
      <c r="L54" s="69"/>
      <c r="M54" s="69"/>
      <c r="N54" s="69"/>
      <c r="O54" s="66">
        <f t="shared" si="37"/>
        <v>0</v>
      </c>
      <c r="P54" s="67"/>
      <c r="Q54" s="64">
        <f t="shared" si="33"/>
        <v>0</v>
      </c>
      <c r="R54" s="70"/>
      <c r="S54" s="69"/>
      <c r="T54" s="69"/>
      <c r="U54" s="66"/>
      <c r="V54" s="66">
        <f t="shared" si="38"/>
        <v>0</v>
      </c>
      <c r="W54" s="71"/>
      <c r="X54" s="64">
        <f t="shared" si="34"/>
        <v>0</v>
      </c>
      <c r="Y54" s="68"/>
      <c r="Z54" s="69"/>
      <c r="AA54" s="69"/>
      <c r="AB54" s="69"/>
      <c r="AC54" s="66">
        <f t="shared" ref="AC54:AC75" si="41">SUM(Y54:AB54)</f>
        <v>0</v>
      </c>
      <c r="AD54" s="67"/>
      <c r="AE54" s="64">
        <f t="shared" si="35"/>
        <v>0</v>
      </c>
      <c r="AF54" s="68"/>
      <c r="AG54" s="69"/>
      <c r="AH54" s="69"/>
      <c r="AI54" s="66"/>
      <c r="AJ54" s="66">
        <f t="shared" ref="AJ54:AJ64" si="42">SUM(AF54:AI54)</f>
        <v>0</v>
      </c>
      <c r="AK54" s="67"/>
      <c r="AL54" s="55">
        <f t="shared" si="30"/>
        <v>48.13</v>
      </c>
    </row>
    <row r="55" spans="1:40" ht="31.2" customHeight="1" x14ac:dyDescent="0.3">
      <c r="A55" s="35" t="s">
        <v>96</v>
      </c>
      <c r="B55" s="46" t="s">
        <v>61</v>
      </c>
      <c r="C55" s="64"/>
      <c r="D55" s="65"/>
      <c r="E55" s="66"/>
      <c r="F55" s="66"/>
      <c r="G55" s="66">
        <v>33.11</v>
      </c>
      <c r="H55" s="66">
        <f t="shared" si="36"/>
        <v>33.11</v>
      </c>
      <c r="I55" s="67">
        <v>33.11</v>
      </c>
      <c r="J55" s="64">
        <f t="shared" si="32"/>
        <v>0</v>
      </c>
      <c r="K55" s="68"/>
      <c r="L55" s="69"/>
      <c r="M55" s="69"/>
      <c r="N55" s="69"/>
      <c r="O55" s="66">
        <f t="shared" si="37"/>
        <v>0</v>
      </c>
      <c r="P55" s="67"/>
      <c r="Q55" s="64">
        <f t="shared" si="33"/>
        <v>0</v>
      </c>
      <c r="R55" s="70"/>
      <c r="S55" s="69"/>
      <c r="T55" s="69"/>
      <c r="U55" s="66"/>
      <c r="V55" s="66">
        <f t="shared" si="38"/>
        <v>0</v>
      </c>
      <c r="W55" s="71"/>
      <c r="X55" s="64">
        <f t="shared" si="34"/>
        <v>0</v>
      </c>
      <c r="Y55" s="68"/>
      <c r="Z55" s="69"/>
      <c r="AA55" s="69"/>
      <c r="AB55" s="69"/>
      <c r="AC55" s="66">
        <f t="shared" si="41"/>
        <v>0</v>
      </c>
      <c r="AD55" s="67"/>
      <c r="AE55" s="64">
        <f t="shared" si="35"/>
        <v>0</v>
      </c>
      <c r="AF55" s="68"/>
      <c r="AG55" s="69"/>
      <c r="AH55" s="69"/>
      <c r="AI55" s="66"/>
      <c r="AJ55" s="66">
        <f t="shared" si="42"/>
        <v>0</v>
      </c>
      <c r="AK55" s="67"/>
      <c r="AL55" s="55">
        <f t="shared" si="30"/>
        <v>33.11</v>
      </c>
    </row>
    <row r="56" spans="1:40" ht="29.25" customHeight="1" x14ac:dyDescent="0.3">
      <c r="A56" s="35" t="s">
        <v>97</v>
      </c>
      <c r="B56" s="46" t="s">
        <v>63</v>
      </c>
      <c r="C56" s="64"/>
      <c r="D56" s="65"/>
      <c r="E56" s="66"/>
      <c r="F56" s="66">
        <v>72.19</v>
      </c>
      <c r="G56" s="66"/>
      <c r="H56" s="66">
        <f t="shared" si="36"/>
        <v>72.19</v>
      </c>
      <c r="I56" s="67">
        <v>72.19</v>
      </c>
      <c r="J56" s="64">
        <f t="shared" si="32"/>
        <v>0</v>
      </c>
      <c r="K56" s="68"/>
      <c r="L56" s="69"/>
      <c r="M56" s="69"/>
      <c r="N56" s="69"/>
      <c r="O56" s="66">
        <f t="shared" si="37"/>
        <v>0</v>
      </c>
      <c r="P56" s="67"/>
      <c r="Q56" s="64">
        <f t="shared" si="33"/>
        <v>0</v>
      </c>
      <c r="R56" s="70"/>
      <c r="S56" s="69"/>
      <c r="T56" s="69"/>
      <c r="U56" s="66"/>
      <c r="V56" s="66">
        <f t="shared" si="38"/>
        <v>0</v>
      </c>
      <c r="W56" s="71"/>
      <c r="X56" s="64">
        <f t="shared" si="34"/>
        <v>0</v>
      </c>
      <c r="Y56" s="68"/>
      <c r="Z56" s="69"/>
      <c r="AA56" s="69"/>
      <c r="AB56" s="69"/>
      <c r="AC56" s="66">
        <f t="shared" si="41"/>
        <v>0</v>
      </c>
      <c r="AD56" s="67"/>
      <c r="AE56" s="64">
        <f t="shared" si="35"/>
        <v>0</v>
      </c>
      <c r="AF56" s="68"/>
      <c r="AG56" s="69"/>
      <c r="AH56" s="69"/>
      <c r="AI56" s="66"/>
      <c r="AJ56" s="66">
        <f t="shared" si="42"/>
        <v>0</v>
      </c>
      <c r="AK56" s="67"/>
      <c r="AL56" s="55">
        <f t="shared" si="30"/>
        <v>72.19</v>
      </c>
    </row>
    <row r="57" spans="1:40" ht="23.4" customHeight="1" x14ac:dyDescent="0.3">
      <c r="A57" s="35" t="s">
        <v>98</v>
      </c>
      <c r="B57" s="46" t="s">
        <v>52</v>
      </c>
      <c r="C57" s="64"/>
      <c r="D57" s="65"/>
      <c r="E57" s="66"/>
      <c r="F57" s="66">
        <v>90</v>
      </c>
      <c r="G57" s="66"/>
      <c r="H57" s="66">
        <f t="shared" si="36"/>
        <v>90</v>
      </c>
      <c r="I57" s="67">
        <v>90</v>
      </c>
      <c r="J57" s="64">
        <f t="shared" si="32"/>
        <v>0</v>
      </c>
      <c r="K57" s="68"/>
      <c r="L57" s="69"/>
      <c r="M57" s="69"/>
      <c r="N57" s="69"/>
      <c r="O57" s="66">
        <f t="shared" si="37"/>
        <v>0</v>
      </c>
      <c r="P57" s="67"/>
      <c r="Q57" s="64">
        <f t="shared" si="33"/>
        <v>0</v>
      </c>
      <c r="R57" s="70"/>
      <c r="S57" s="69"/>
      <c r="T57" s="69"/>
      <c r="U57" s="66"/>
      <c r="V57" s="66">
        <f t="shared" si="38"/>
        <v>0</v>
      </c>
      <c r="W57" s="71"/>
      <c r="X57" s="64">
        <f t="shared" si="34"/>
        <v>0</v>
      </c>
      <c r="Y57" s="68"/>
      <c r="Z57" s="69"/>
      <c r="AA57" s="69"/>
      <c r="AB57" s="69"/>
      <c r="AC57" s="66">
        <f t="shared" si="41"/>
        <v>0</v>
      </c>
      <c r="AD57" s="67"/>
      <c r="AE57" s="64">
        <f t="shared" si="35"/>
        <v>0</v>
      </c>
      <c r="AF57" s="68"/>
      <c r="AG57" s="69"/>
      <c r="AH57" s="69"/>
      <c r="AI57" s="66"/>
      <c r="AJ57" s="66">
        <f t="shared" si="42"/>
        <v>0</v>
      </c>
      <c r="AK57" s="67"/>
      <c r="AL57" s="55">
        <f t="shared" si="30"/>
        <v>90</v>
      </c>
    </row>
    <row r="58" spans="1:40" ht="24.6" customHeight="1" x14ac:dyDescent="0.3">
      <c r="A58" s="35" t="s">
        <v>99</v>
      </c>
      <c r="B58" s="46" t="s">
        <v>65</v>
      </c>
      <c r="C58" s="64"/>
      <c r="D58" s="65"/>
      <c r="E58" s="66">
        <v>6</v>
      </c>
      <c r="F58" s="66"/>
      <c r="G58" s="66"/>
      <c r="H58" s="66">
        <f t="shared" si="36"/>
        <v>6</v>
      </c>
      <c r="I58" s="67">
        <v>6</v>
      </c>
      <c r="J58" s="64">
        <f t="shared" si="32"/>
        <v>0</v>
      </c>
      <c r="K58" s="68"/>
      <c r="L58" s="69"/>
      <c r="M58" s="69"/>
      <c r="N58" s="69"/>
      <c r="O58" s="66">
        <f t="shared" si="37"/>
        <v>0</v>
      </c>
      <c r="P58" s="67"/>
      <c r="Q58" s="64">
        <f t="shared" si="33"/>
        <v>0</v>
      </c>
      <c r="R58" s="70"/>
      <c r="S58" s="69"/>
      <c r="T58" s="69"/>
      <c r="U58" s="66"/>
      <c r="V58" s="66">
        <f t="shared" si="38"/>
        <v>0</v>
      </c>
      <c r="W58" s="71"/>
      <c r="X58" s="64">
        <f t="shared" si="34"/>
        <v>0</v>
      </c>
      <c r="Y58" s="68"/>
      <c r="Z58" s="69"/>
      <c r="AA58" s="69"/>
      <c r="AB58" s="69"/>
      <c r="AC58" s="66">
        <f t="shared" si="41"/>
        <v>0</v>
      </c>
      <c r="AD58" s="67"/>
      <c r="AE58" s="64">
        <f t="shared" si="35"/>
        <v>0</v>
      </c>
      <c r="AF58" s="68"/>
      <c r="AG58" s="69"/>
      <c r="AH58" s="69"/>
      <c r="AI58" s="66"/>
      <c r="AJ58" s="66">
        <f t="shared" si="42"/>
        <v>0</v>
      </c>
      <c r="AK58" s="67"/>
      <c r="AL58" s="55">
        <f t="shared" si="30"/>
        <v>6</v>
      </c>
    </row>
    <row r="59" spans="1:40" ht="31.2" customHeight="1" x14ac:dyDescent="0.3">
      <c r="A59" s="35" t="s">
        <v>100</v>
      </c>
      <c r="B59" s="46" t="s">
        <v>101</v>
      </c>
      <c r="C59" s="64"/>
      <c r="D59" s="65"/>
      <c r="E59" s="66"/>
      <c r="F59" s="66"/>
      <c r="G59" s="66">
        <v>23</v>
      </c>
      <c r="H59" s="66">
        <f t="shared" si="36"/>
        <v>23</v>
      </c>
      <c r="I59" s="67">
        <v>23</v>
      </c>
      <c r="J59" s="64">
        <f t="shared" si="32"/>
        <v>0</v>
      </c>
      <c r="K59" s="68"/>
      <c r="L59" s="69"/>
      <c r="M59" s="69"/>
      <c r="N59" s="69"/>
      <c r="O59" s="66">
        <f t="shared" si="37"/>
        <v>0</v>
      </c>
      <c r="P59" s="67"/>
      <c r="Q59" s="64">
        <f t="shared" si="33"/>
        <v>0</v>
      </c>
      <c r="R59" s="70"/>
      <c r="S59" s="69"/>
      <c r="T59" s="69"/>
      <c r="U59" s="66"/>
      <c r="V59" s="66">
        <f t="shared" si="38"/>
        <v>0</v>
      </c>
      <c r="W59" s="71"/>
      <c r="X59" s="64">
        <f t="shared" si="34"/>
        <v>0</v>
      </c>
      <c r="Y59" s="68"/>
      <c r="Z59" s="69"/>
      <c r="AA59" s="69"/>
      <c r="AB59" s="69"/>
      <c r="AC59" s="66">
        <f t="shared" si="41"/>
        <v>0</v>
      </c>
      <c r="AD59" s="67"/>
      <c r="AE59" s="64">
        <f t="shared" si="35"/>
        <v>0</v>
      </c>
      <c r="AF59" s="68"/>
      <c r="AG59" s="69"/>
      <c r="AH59" s="69"/>
      <c r="AI59" s="66"/>
      <c r="AJ59" s="66">
        <f t="shared" si="42"/>
        <v>0</v>
      </c>
      <c r="AK59" s="67"/>
      <c r="AL59" s="55">
        <f t="shared" si="30"/>
        <v>23</v>
      </c>
    </row>
    <row r="60" spans="1:40" ht="31.5" customHeight="1" x14ac:dyDescent="0.3">
      <c r="A60" s="72" t="s">
        <v>102</v>
      </c>
      <c r="B60" s="73" t="s">
        <v>67</v>
      </c>
      <c r="C60" s="64"/>
      <c r="D60" s="65"/>
      <c r="E60" s="66"/>
      <c r="F60" s="66"/>
      <c r="G60" s="66"/>
      <c r="H60" s="66">
        <f t="shared" si="36"/>
        <v>0</v>
      </c>
      <c r="I60" s="67">
        <v>0</v>
      </c>
      <c r="J60" s="64">
        <f t="shared" si="32"/>
        <v>0</v>
      </c>
      <c r="K60" s="68"/>
      <c r="L60" s="69"/>
      <c r="M60" s="66">
        <v>148.13</v>
      </c>
      <c r="N60" s="66"/>
      <c r="O60" s="66">
        <f t="shared" si="37"/>
        <v>148.13</v>
      </c>
      <c r="P60" s="67">
        <v>148.13</v>
      </c>
      <c r="Q60" s="64">
        <f t="shared" si="33"/>
        <v>0</v>
      </c>
      <c r="R60" s="70"/>
      <c r="S60" s="69"/>
      <c r="T60" s="69"/>
      <c r="U60" s="66"/>
      <c r="V60" s="66">
        <f t="shared" si="38"/>
        <v>0</v>
      </c>
      <c r="W60" s="71"/>
      <c r="X60" s="64">
        <f t="shared" si="34"/>
        <v>0</v>
      </c>
      <c r="Y60" s="68"/>
      <c r="Z60" s="69"/>
      <c r="AA60" s="66"/>
      <c r="AB60" s="66"/>
      <c r="AC60" s="66">
        <f t="shared" si="41"/>
        <v>0</v>
      </c>
      <c r="AD60" s="67"/>
      <c r="AE60" s="64">
        <f t="shared" si="35"/>
        <v>0</v>
      </c>
      <c r="AF60" s="68"/>
      <c r="AG60" s="69"/>
      <c r="AH60" s="69"/>
      <c r="AI60" s="66"/>
      <c r="AJ60" s="66">
        <f t="shared" si="42"/>
        <v>0</v>
      </c>
      <c r="AK60" s="67"/>
      <c r="AL60" s="55">
        <f t="shared" si="30"/>
        <v>148.13</v>
      </c>
    </row>
    <row r="61" spans="1:40" ht="81" customHeight="1" x14ac:dyDescent="0.3">
      <c r="A61" s="35" t="s">
        <v>103</v>
      </c>
      <c r="B61" s="45" t="s">
        <v>104</v>
      </c>
      <c r="C61" s="74"/>
      <c r="D61" s="75"/>
      <c r="E61" s="76"/>
      <c r="F61" s="76"/>
      <c r="G61" s="66">
        <v>10</v>
      </c>
      <c r="H61" s="66">
        <f t="shared" si="36"/>
        <v>10</v>
      </c>
      <c r="I61" s="67">
        <v>10</v>
      </c>
      <c r="J61" s="64">
        <f t="shared" si="32"/>
        <v>0</v>
      </c>
      <c r="K61" s="68"/>
      <c r="L61" s="69"/>
      <c r="M61" s="69"/>
      <c r="N61" s="66">
        <v>10</v>
      </c>
      <c r="O61" s="66">
        <f t="shared" si="37"/>
        <v>10</v>
      </c>
      <c r="P61" s="67">
        <v>10</v>
      </c>
      <c r="Q61" s="64">
        <f t="shared" si="33"/>
        <v>0</v>
      </c>
      <c r="R61" s="70"/>
      <c r="S61" s="69"/>
      <c r="T61" s="69"/>
      <c r="U61" s="66">
        <v>10</v>
      </c>
      <c r="V61" s="66">
        <f t="shared" si="38"/>
        <v>10</v>
      </c>
      <c r="W61" s="71">
        <v>10</v>
      </c>
      <c r="X61" s="64">
        <f t="shared" si="34"/>
        <v>0</v>
      </c>
      <c r="Y61" s="68"/>
      <c r="Z61" s="69"/>
      <c r="AA61" s="69"/>
      <c r="AB61" s="66"/>
      <c r="AC61" s="66">
        <f t="shared" si="41"/>
        <v>0</v>
      </c>
      <c r="AD61" s="67"/>
      <c r="AE61" s="64">
        <f t="shared" si="35"/>
        <v>0</v>
      </c>
      <c r="AF61" s="68"/>
      <c r="AG61" s="69"/>
      <c r="AH61" s="69"/>
      <c r="AI61" s="66"/>
      <c r="AJ61" s="66">
        <f t="shared" si="42"/>
        <v>0</v>
      </c>
      <c r="AK61" s="67"/>
      <c r="AL61" s="55">
        <f t="shared" si="30"/>
        <v>30</v>
      </c>
    </row>
    <row r="62" spans="1:40" ht="50.25" customHeight="1" x14ac:dyDescent="0.3">
      <c r="A62" s="35" t="s">
        <v>105</v>
      </c>
      <c r="B62" s="46" t="s">
        <v>69</v>
      </c>
      <c r="C62" s="74"/>
      <c r="D62" s="75"/>
      <c r="E62" s="76"/>
      <c r="F62" s="76"/>
      <c r="G62" s="66"/>
      <c r="H62" s="66">
        <f t="shared" si="36"/>
        <v>0</v>
      </c>
      <c r="I62" s="67"/>
      <c r="J62" s="64">
        <f t="shared" si="32"/>
        <v>0</v>
      </c>
      <c r="K62" s="68"/>
      <c r="L62" s="69"/>
      <c r="M62" s="66">
        <v>150</v>
      </c>
      <c r="N62" s="69"/>
      <c r="O62" s="66">
        <f t="shared" si="37"/>
        <v>150</v>
      </c>
      <c r="P62" s="67">
        <v>150</v>
      </c>
      <c r="Q62" s="64">
        <f t="shared" si="33"/>
        <v>0</v>
      </c>
      <c r="R62" s="70"/>
      <c r="S62" s="69"/>
      <c r="T62" s="69"/>
      <c r="U62" s="66"/>
      <c r="V62" s="66">
        <f t="shared" si="38"/>
        <v>0</v>
      </c>
      <c r="W62" s="71"/>
      <c r="X62" s="64">
        <f t="shared" si="34"/>
        <v>0</v>
      </c>
      <c r="Y62" s="68"/>
      <c r="Z62" s="69"/>
      <c r="AA62" s="66"/>
      <c r="AB62" s="69"/>
      <c r="AC62" s="66">
        <f t="shared" si="41"/>
        <v>0</v>
      </c>
      <c r="AD62" s="67"/>
      <c r="AE62" s="64">
        <f t="shared" si="35"/>
        <v>0</v>
      </c>
      <c r="AF62" s="68"/>
      <c r="AG62" s="69"/>
      <c r="AH62" s="69"/>
      <c r="AI62" s="66"/>
      <c r="AJ62" s="66">
        <f t="shared" si="42"/>
        <v>0</v>
      </c>
      <c r="AK62" s="67"/>
      <c r="AL62" s="55">
        <f t="shared" si="30"/>
        <v>150</v>
      </c>
    </row>
    <row r="63" spans="1:40" ht="40.5" customHeight="1" x14ac:dyDescent="0.3">
      <c r="A63" s="35" t="s">
        <v>106</v>
      </c>
      <c r="B63" s="77" t="s">
        <v>71</v>
      </c>
      <c r="C63" s="74"/>
      <c r="D63" s="75"/>
      <c r="E63" s="76"/>
      <c r="F63" s="76"/>
      <c r="G63" s="66"/>
      <c r="H63" s="66">
        <f t="shared" si="36"/>
        <v>0</v>
      </c>
      <c r="I63" s="67"/>
      <c r="J63" s="64">
        <f t="shared" si="32"/>
        <v>0</v>
      </c>
      <c r="K63" s="68"/>
      <c r="L63" s="69"/>
      <c r="M63" s="69"/>
      <c r="N63" s="66">
        <v>148.30000000000001</v>
      </c>
      <c r="O63" s="66">
        <f t="shared" si="37"/>
        <v>148.30000000000001</v>
      </c>
      <c r="P63" s="67">
        <v>148.30000000000001</v>
      </c>
      <c r="Q63" s="64">
        <f t="shared" si="33"/>
        <v>0</v>
      </c>
      <c r="R63" s="70"/>
      <c r="S63" s="69"/>
      <c r="T63" s="66"/>
      <c r="U63" s="66"/>
      <c r="V63" s="66">
        <f t="shared" si="38"/>
        <v>0</v>
      </c>
      <c r="W63" s="71"/>
      <c r="X63" s="64">
        <f t="shared" si="34"/>
        <v>0</v>
      </c>
      <c r="Y63" s="68"/>
      <c r="Z63" s="69"/>
      <c r="AA63" s="69"/>
      <c r="AB63" s="66"/>
      <c r="AC63" s="66">
        <f t="shared" si="41"/>
        <v>0</v>
      </c>
      <c r="AD63" s="67"/>
      <c r="AE63" s="64">
        <f t="shared" si="35"/>
        <v>0</v>
      </c>
      <c r="AF63" s="68"/>
      <c r="AG63" s="69"/>
      <c r="AH63" s="66"/>
      <c r="AI63" s="66"/>
      <c r="AJ63" s="66">
        <f t="shared" si="42"/>
        <v>0</v>
      </c>
      <c r="AK63" s="67"/>
      <c r="AL63" s="55">
        <f t="shared" si="30"/>
        <v>148.30000000000001</v>
      </c>
    </row>
    <row r="64" spans="1:40" ht="19.5" customHeight="1" x14ac:dyDescent="0.3">
      <c r="A64" s="35" t="s">
        <v>107</v>
      </c>
      <c r="B64" s="47" t="s">
        <v>55</v>
      </c>
      <c r="C64" s="64"/>
      <c r="D64" s="65"/>
      <c r="E64" s="66">
        <v>95</v>
      </c>
      <c r="F64" s="66"/>
      <c r="G64" s="66"/>
      <c r="H64" s="66">
        <f t="shared" si="36"/>
        <v>95</v>
      </c>
      <c r="I64" s="67">
        <v>95</v>
      </c>
      <c r="J64" s="64">
        <f t="shared" si="32"/>
        <v>0</v>
      </c>
      <c r="K64" s="68"/>
      <c r="L64" s="69"/>
      <c r="M64" s="69"/>
      <c r="N64" s="69"/>
      <c r="O64" s="66">
        <f t="shared" si="37"/>
        <v>0</v>
      </c>
      <c r="P64" s="67"/>
      <c r="Q64" s="64">
        <f t="shared" si="33"/>
        <v>0</v>
      </c>
      <c r="R64" s="70"/>
      <c r="S64" s="69"/>
      <c r="T64" s="69"/>
      <c r="U64" s="66"/>
      <c r="V64" s="66">
        <f t="shared" si="38"/>
        <v>0</v>
      </c>
      <c r="W64" s="71"/>
      <c r="X64" s="64">
        <f t="shared" si="34"/>
        <v>0</v>
      </c>
      <c r="Y64" s="68"/>
      <c r="Z64" s="69"/>
      <c r="AA64" s="69"/>
      <c r="AB64" s="69"/>
      <c r="AC64" s="66">
        <f t="shared" si="41"/>
        <v>0</v>
      </c>
      <c r="AD64" s="67"/>
      <c r="AE64" s="64">
        <f t="shared" si="35"/>
        <v>0</v>
      </c>
      <c r="AF64" s="68"/>
      <c r="AG64" s="69"/>
      <c r="AH64" s="69"/>
      <c r="AI64" s="66"/>
      <c r="AJ64" s="66">
        <f t="shared" si="42"/>
        <v>0</v>
      </c>
      <c r="AK64" s="67"/>
      <c r="AL64" s="55">
        <f t="shared" si="30"/>
        <v>95</v>
      </c>
    </row>
    <row r="65" spans="1:38" ht="22.5" customHeight="1" x14ac:dyDescent="0.3">
      <c r="A65" s="35" t="s">
        <v>108</v>
      </c>
      <c r="B65" s="44" t="str">
        <f>[2]vandens!B26</f>
        <v>Raguviškių vandens gerinimo įrenginiai</v>
      </c>
      <c r="C65" s="64">
        <f>[2]vandens!C26</f>
        <v>0</v>
      </c>
      <c r="D65" s="65">
        <f>[2]vandens!D26</f>
        <v>0</v>
      </c>
      <c r="E65" s="66">
        <f>[2]vandens!E26</f>
        <v>0</v>
      </c>
      <c r="F65" s="66">
        <f>[2]vandens!F26</f>
        <v>0</v>
      </c>
      <c r="G65" s="66">
        <v>0</v>
      </c>
      <c r="H65" s="66">
        <f t="shared" si="36"/>
        <v>0</v>
      </c>
      <c r="I65" s="67"/>
      <c r="J65" s="64">
        <f t="shared" si="32"/>
        <v>0</v>
      </c>
      <c r="K65" s="65">
        <f>[2]vandens!K26</f>
        <v>0</v>
      </c>
      <c r="L65" s="66">
        <f>[2]vandens!L26</f>
        <v>0</v>
      </c>
      <c r="M65" s="66">
        <f>[2]vandens!M26</f>
        <v>0</v>
      </c>
      <c r="N65" s="66">
        <v>290</v>
      </c>
      <c r="O65" s="66">
        <f t="shared" si="37"/>
        <v>290</v>
      </c>
      <c r="P65" s="67">
        <v>290</v>
      </c>
      <c r="Q65" s="64">
        <f t="shared" si="33"/>
        <v>0</v>
      </c>
      <c r="R65" s="78">
        <f>[2]vandens!R26</f>
        <v>0</v>
      </c>
      <c r="S65" s="66">
        <f>[2]vandens!S26</f>
        <v>0</v>
      </c>
      <c r="T65" s="66">
        <f>[2]vandens!T26</f>
        <v>0</v>
      </c>
      <c r="U65" s="66">
        <f>[2]vandens!U26</f>
        <v>0</v>
      </c>
      <c r="V65" s="66">
        <f>[2]vandens!V26</f>
        <v>0</v>
      </c>
      <c r="W65" s="71">
        <f>[2]vandens!W26</f>
        <v>0</v>
      </c>
      <c r="X65" s="64">
        <f t="shared" si="34"/>
        <v>0</v>
      </c>
      <c r="Y65" s="65"/>
      <c r="Z65" s="66"/>
      <c r="AA65" s="66"/>
      <c r="AB65" s="66"/>
      <c r="AC65" s="66">
        <f t="shared" si="41"/>
        <v>0</v>
      </c>
      <c r="AD65" s="67"/>
      <c r="AE65" s="64">
        <f t="shared" si="35"/>
        <v>0</v>
      </c>
      <c r="AF65" s="65" t="e">
        <f>[2]vandens!AF26</f>
        <v>#REF!</v>
      </c>
      <c r="AG65" s="66" t="e">
        <f>[2]vandens!AG26</f>
        <v>#REF!</v>
      </c>
      <c r="AH65" s="66" t="e">
        <f>[2]vandens!AH26</f>
        <v>#REF!</v>
      </c>
      <c r="AI65" s="66" t="e">
        <f>[2]vandens!AI26</f>
        <v>#REF!</v>
      </c>
      <c r="AJ65" s="66" t="e">
        <f>[2]vandens!AJ26</f>
        <v>#REF!</v>
      </c>
      <c r="AK65" s="67" t="e">
        <f>[2]vandens!AK26</f>
        <v>#REF!</v>
      </c>
      <c r="AL65" s="55" t="e">
        <f t="shared" si="30"/>
        <v>#REF!</v>
      </c>
    </row>
    <row r="66" spans="1:38" ht="22.5" customHeight="1" x14ac:dyDescent="0.3">
      <c r="A66" s="35" t="s">
        <v>109</v>
      </c>
      <c r="B66" s="44" t="str">
        <f>[2]vandens!B27</f>
        <v>Leliūnų vandens gerinimo įrenginiai</v>
      </c>
      <c r="C66" s="64">
        <f>[2]vandens!C27</f>
        <v>0</v>
      </c>
      <c r="D66" s="65">
        <f>[2]vandens!D27</f>
        <v>0</v>
      </c>
      <c r="E66" s="66">
        <f>[2]vandens!E27</f>
        <v>0</v>
      </c>
      <c r="F66" s="66">
        <f>[2]vandens!F27</f>
        <v>0</v>
      </c>
      <c r="G66" s="66">
        <v>0</v>
      </c>
      <c r="H66" s="66">
        <f t="shared" si="36"/>
        <v>0</v>
      </c>
      <c r="I66" s="67"/>
      <c r="J66" s="64">
        <f t="shared" si="32"/>
        <v>0</v>
      </c>
      <c r="K66" s="65">
        <f>[2]vandens!K27</f>
        <v>0</v>
      </c>
      <c r="L66" s="66">
        <f>[2]vandens!L27</f>
        <v>0</v>
      </c>
      <c r="M66" s="66">
        <f>[2]vandens!M27</f>
        <v>0</v>
      </c>
      <c r="N66" s="66">
        <v>285.60000000000002</v>
      </c>
      <c r="O66" s="66">
        <f t="shared" si="37"/>
        <v>285.60000000000002</v>
      </c>
      <c r="P66" s="67">
        <v>285.60000000000002</v>
      </c>
      <c r="Q66" s="64">
        <f t="shared" si="33"/>
        <v>0</v>
      </c>
      <c r="R66" s="78">
        <f>[2]vandens!R27</f>
        <v>0</v>
      </c>
      <c r="S66" s="66">
        <f>[2]vandens!S27</f>
        <v>0</v>
      </c>
      <c r="T66" s="66">
        <f>[2]vandens!T27</f>
        <v>0</v>
      </c>
      <c r="U66" s="66">
        <f>[2]vandens!U27</f>
        <v>0</v>
      </c>
      <c r="V66" s="66">
        <f>[2]vandens!V27</f>
        <v>0</v>
      </c>
      <c r="W66" s="71">
        <f>[2]vandens!W27</f>
        <v>0</v>
      </c>
      <c r="X66" s="64">
        <f t="shared" si="34"/>
        <v>0</v>
      </c>
      <c r="Y66" s="65"/>
      <c r="Z66" s="66"/>
      <c r="AA66" s="66"/>
      <c r="AB66" s="66"/>
      <c r="AC66" s="66">
        <f t="shared" si="41"/>
        <v>0</v>
      </c>
      <c r="AD66" s="67"/>
      <c r="AE66" s="64">
        <f t="shared" si="35"/>
        <v>0</v>
      </c>
      <c r="AF66" s="65" t="e">
        <f>[2]vandens!AF27</f>
        <v>#REF!</v>
      </c>
      <c r="AG66" s="66" t="e">
        <f>[2]vandens!AG27</f>
        <v>#REF!</v>
      </c>
      <c r="AH66" s="66" t="e">
        <f>[2]vandens!AH27</f>
        <v>#REF!</v>
      </c>
      <c r="AI66" s="66" t="e">
        <f>[2]vandens!AI27</f>
        <v>#REF!</v>
      </c>
      <c r="AJ66" s="66" t="e">
        <f>[2]vandens!AJ27</f>
        <v>#REF!</v>
      </c>
      <c r="AK66" s="67" t="e">
        <f>[2]vandens!AK27</f>
        <v>#REF!</v>
      </c>
      <c r="AL66" s="55" t="e">
        <f t="shared" si="30"/>
        <v>#REF!</v>
      </c>
    </row>
    <row r="67" spans="1:38" ht="22.5" customHeight="1" x14ac:dyDescent="0.3">
      <c r="A67" s="35" t="s">
        <v>110</v>
      </c>
      <c r="B67" s="44" t="str">
        <f>[2]vandens!B28</f>
        <v>Juodupėnų vandens gerinimo įrenginiai</v>
      </c>
      <c r="C67" s="64">
        <f>[2]vandens!C28</f>
        <v>0</v>
      </c>
      <c r="D67" s="65">
        <f>[2]vandens!D28</f>
        <v>0</v>
      </c>
      <c r="E67" s="66">
        <f>[2]vandens!E28</f>
        <v>0</v>
      </c>
      <c r="F67" s="66">
        <f>[2]vandens!F28</f>
        <v>0</v>
      </c>
      <c r="G67" s="66">
        <f>[2]vandens!G28</f>
        <v>0</v>
      </c>
      <c r="H67" s="66">
        <f t="shared" si="36"/>
        <v>0</v>
      </c>
      <c r="I67" s="67"/>
      <c r="J67" s="64">
        <f t="shared" si="32"/>
        <v>0</v>
      </c>
      <c r="K67" s="65">
        <f>[2]vandens!K28</f>
        <v>0</v>
      </c>
      <c r="L67" s="66">
        <f>[2]vandens!L28</f>
        <v>0</v>
      </c>
      <c r="M67" s="66">
        <v>0</v>
      </c>
      <c r="N67" s="66">
        <f>[2]vandens!N28</f>
        <v>0</v>
      </c>
      <c r="O67" s="66">
        <f t="shared" si="37"/>
        <v>0</v>
      </c>
      <c r="P67" s="67"/>
      <c r="Q67" s="64">
        <f t="shared" si="33"/>
        <v>0</v>
      </c>
      <c r="R67" s="78">
        <f>[2]vandens!R28</f>
        <v>0</v>
      </c>
      <c r="S67" s="66">
        <f>[2]vandens!S28</f>
        <v>0</v>
      </c>
      <c r="T67" s="66">
        <v>290</v>
      </c>
      <c r="U67" s="66">
        <f>[2]vandens!U28</f>
        <v>0</v>
      </c>
      <c r="V67" s="66">
        <f>SUM(R67:U67)</f>
        <v>290</v>
      </c>
      <c r="W67" s="71">
        <v>290</v>
      </c>
      <c r="X67" s="64">
        <f t="shared" si="34"/>
        <v>0</v>
      </c>
      <c r="Y67" s="65"/>
      <c r="Z67" s="66"/>
      <c r="AA67" s="66"/>
      <c r="AB67" s="66"/>
      <c r="AC67" s="66">
        <f t="shared" si="41"/>
        <v>0</v>
      </c>
      <c r="AD67" s="67"/>
      <c r="AE67" s="64">
        <f t="shared" si="35"/>
        <v>0</v>
      </c>
      <c r="AF67" s="65" t="e">
        <f>[2]vandens!AF28</f>
        <v>#REF!</v>
      </c>
      <c r="AG67" s="66" t="e">
        <f>[2]vandens!AG28</f>
        <v>#REF!</v>
      </c>
      <c r="AH67" s="66" t="e">
        <f>[2]vandens!AH28</f>
        <v>#REF!</v>
      </c>
      <c r="AI67" s="66" t="e">
        <f>[2]vandens!AI28</f>
        <v>#REF!</v>
      </c>
      <c r="AJ67" s="66" t="e">
        <f>[2]vandens!AJ28</f>
        <v>#REF!</v>
      </c>
      <c r="AK67" s="67" t="e">
        <f>[2]vandens!AK28</f>
        <v>#REF!</v>
      </c>
      <c r="AL67" s="55" t="e">
        <f t="shared" si="30"/>
        <v>#REF!</v>
      </c>
    </row>
    <row r="68" spans="1:38" ht="22.5" customHeight="1" x14ac:dyDescent="0.3">
      <c r="A68" s="35" t="s">
        <v>111</v>
      </c>
      <c r="B68" s="44" t="str">
        <f>[2]vandens!B29</f>
        <v>Laukžemės vandens gerinimo įrenginiai</v>
      </c>
      <c r="C68" s="64">
        <f>[2]vandens!C29</f>
        <v>0</v>
      </c>
      <c r="D68" s="65">
        <f>[2]vandens!D29</f>
        <v>0</v>
      </c>
      <c r="E68" s="66">
        <f>[2]vandens!E29</f>
        <v>0</v>
      </c>
      <c r="F68" s="66">
        <f>[2]vandens!F29</f>
        <v>0</v>
      </c>
      <c r="G68" s="66">
        <f>[2]vandens!G29</f>
        <v>0</v>
      </c>
      <c r="H68" s="66">
        <f t="shared" si="36"/>
        <v>0</v>
      </c>
      <c r="I68" s="67"/>
      <c r="J68" s="64">
        <f t="shared" si="32"/>
        <v>0</v>
      </c>
      <c r="K68" s="65">
        <f>[2]vandens!K29</f>
        <v>0</v>
      </c>
      <c r="L68" s="66">
        <f>[2]vandens!L29</f>
        <v>0</v>
      </c>
      <c r="M68" s="66">
        <f>[2]vandens!M29</f>
        <v>0</v>
      </c>
      <c r="N68" s="66">
        <f>[2]vandens!N29</f>
        <v>0</v>
      </c>
      <c r="O68" s="66">
        <f t="shared" si="37"/>
        <v>0</v>
      </c>
      <c r="P68" s="67"/>
      <c r="Q68" s="64">
        <f t="shared" si="33"/>
        <v>0</v>
      </c>
      <c r="R68" s="78">
        <f>[2]vandens!R29</f>
        <v>0</v>
      </c>
      <c r="S68" s="66">
        <f>[2]vandens!S29</f>
        <v>0</v>
      </c>
      <c r="T68" s="66">
        <f>[2]vandens!T29</f>
        <v>295.89999999999998</v>
      </c>
      <c r="U68" s="66">
        <f>[2]vandens!U29</f>
        <v>0</v>
      </c>
      <c r="V68" s="66">
        <f>[2]vandens!V29</f>
        <v>295.89999999999998</v>
      </c>
      <c r="W68" s="71">
        <f>[2]vandens!W29</f>
        <v>295.89999999999998</v>
      </c>
      <c r="X68" s="64">
        <f t="shared" si="34"/>
        <v>0</v>
      </c>
      <c r="Y68" s="65" t="e">
        <f>[2]vandens!Y29</f>
        <v>#REF!</v>
      </c>
      <c r="Z68" s="66" t="e">
        <f>[2]vandens!Z29</f>
        <v>#REF!</v>
      </c>
      <c r="AA68" s="66" t="e">
        <f>[2]vandens!AA29</f>
        <v>#REF!</v>
      </c>
      <c r="AB68" s="66" t="e">
        <f>[2]vandens!AB29</f>
        <v>#REF!</v>
      </c>
      <c r="AC68" s="66" t="e">
        <f t="shared" si="41"/>
        <v>#REF!</v>
      </c>
      <c r="AD68" s="67"/>
      <c r="AE68" s="64" t="e">
        <f t="shared" si="35"/>
        <v>#REF!</v>
      </c>
      <c r="AF68" s="65" t="e">
        <f>[2]vandens!AF29</f>
        <v>#REF!</v>
      </c>
      <c r="AG68" s="66" t="e">
        <f>[2]vandens!AG29</f>
        <v>#REF!</v>
      </c>
      <c r="AH68" s="66" t="e">
        <f>[2]vandens!AH29</f>
        <v>#REF!</v>
      </c>
      <c r="AI68" s="66" t="e">
        <f>[2]vandens!AI29</f>
        <v>#REF!</v>
      </c>
      <c r="AJ68" s="66" t="e">
        <f>[2]vandens!AJ29</f>
        <v>#REF!</v>
      </c>
      <c r="AK68" s="67" t="e">
        <f>[2]vandens!AK29</f>
        <v>#REF!</v>
      </c>
      <c r="AL68" s="55" t="e">
        <f t="shared" si="30"/>
        <v>#REF!</v>
      </c>
    </row>
    <row r="69" spans="1:38" ht="22.5" customHeight="1" x14ac:dyDescent="0.3">
      <c r="A69" s="35" t="s">
        <v>112</v>
      </c>
      <c r="B69" s="44" t="s">
        <v>40</v>
      </c>
      <c r="C69" s="64">
        <v>79.28</v>
      </c>
      <c r="D69" s="65"/>
      <c r="E69" s="65">
        <v>37.799999999999997</v>
      </c>
      <c r="F69" s="65"/>
      <c r="G69" s="65"/>
      <c r="H69" s="66">
        <f>SUM(D69:G69)</f>
        <v>37.799999999999997</v>
      </c>
      <c r="I69" s="67">
        <v>117.08</v>
      </c>
      <c r="J69" s="64">
        <f>C69+H69-I69</f>
        <v>0</v>
      </c>
      <c r="K69" s="65"/>
      <c r="L69" s="65"/>
      <c r="M69" s="65"/>
      <c r="N69" s="65"/>
      <c r="O69" s="66">
        <f t="shared" ref="O69:O70" si="43">SUM(K69:N69)</f>
        <v>0</v>
      </c>
      <c r="P69" s="67"/>
      <c r="Q69" s="64">
        <f t="shared" si="33"/>
        <v>0</v>
      </c>
      <c r="R69" s="78"/>
      <c r="S69" s="65"/>
      <c r="T69" s="65"/>
      <c r="U69" s="65"/>
      <c r="V69" s="66">
        <f t="shared" ref="V69:V79" si="44">SUM(R69:U69)</f>
        <v>0</v>
      </c>
      <c r="W69" s="71"/>
      <c r="X69" s="64">
        <f t="shared" si="34"/>
        <v>0</v>
      </c>
      <c r="Y69" s="65"/>
      <c r="Z69" s="65"/>
      <c r="AA69" s="65"/>
      <c r="AB69" s="65"/>
      <c r="AC69" s="66">
        <f t="shared" si="41"/>
        <v>0</v>
      </c>
      <c r="AD69" s="67"/>
      <c r="AE69" s="64">
        <f t="shared" si="35"/>
        <v>0</v>
      </c>
      <c r="AF69" s="65"/>
      <c r="AG69" s="65"/>
      <c r="AH69" s="65"/>
      <c r="AI69" s="65"/>
      <c r="AJ69" s="66">
        <f t="shared" ref="AJ69:AJ75" si="45">SUM(AF69:AI69)</f>
        <v>0</v>
      </c>
      <c r="AK69" s="67"/>
      <c r="AL69" s="55">
        <f>H69+O69+V69+AC69+AJ69</f>
        <v>37.799999999999997</v>
      </c>
    </row>
    <row r="70" spans="1:38" ht="32.25" customHeight="1" x14ac:dyDescent="0.3">
      <c r="A70" s="35" t="s">
        <v>113</v>
      </c>
      <c r="B70" s="45" t="s">
        <v>114</v>
      </c>
      <c r="C70" s="64"/>
      <c r="D70" s="65"/>
      <c r="E70" s="65"/>
      <c r="F70" s="65">
        <v>13.5</v>
      </c>
      <c r="G70" s="65"/>
      <c r="H70" s="66">
        <f>SUM(D70:G70)</f>
        <v>13.5</v>
      </c>
      <c r="I70" s="67">
        <v>13.5</v>
      </c>
      <c r="J70" s="64">
        <f>C70+H70-I70</f>
        <v>0</v>
      </c>
      <c r="K70" s="65"/>
      <c r="L70" s="65"/>
      <c r="M70" s="65"/>
      <c r="N70" s="65"/>
      <c r="O70" s="66">
        <f t="shared" si="43"/>
        <v>0</v>
      </c>
      <c r="P70" s="67"/>
      <c r="Q70" s="64">
        <f t="shared" si="33"/>
        <v>0</v>
      </c>
      <c r="R70" s="78"/>
      <c r="S70" s="65"/>
      <c r="T70" s="65"/>
      <c r="U70" s="65"/>
      <c r="V70" s="66">
        <f t="shared" si="44"/>
        <v>0</v>
      </c>
      <c r="W70" s="71"/>
      <c r="X70" s="64">
        <f t="shared" si="34"/>
        <v>0</v>
      </c>
      <c r="Y70" s="65"/>
      <c r="Z70" s="65"/>
      <c r="AA70" s="65"/>
      <c r="AB70" s="65"/>
      <c r="AC70" s="66">
        <f t="shared" si="41"/>
        <v>0</v>
      </c>
      <c r="AD70" s="67"/>
      <c r="AE70" s="64">
        <f t="shared" si="35"/>
        <v>0</v>
      </c>
      <c r="AF70" s="65"/>
      <c r="AG70" s="65"/>
      <c r="AH70" s="65"/>
      <c r="AI70" s="65"/>
      <c r="AJ70" s="66">
        <f t="shared" si="45"/>
        <v>0</v>
      </c>
      <c r="AK70" s="67"/>
      <c r="AL70" s="55">
        <f>H70+O70+V70+AC70+AJ70</f>
        <v>13.5</v>
      </c>
    </row>
    <row r="71" spans="1:38" ht="32.25" customHeight="1" x14ac:dyDescent="0.3">
      <c r="A71" s="35" t="s">
        <v>115</v>
      </c>
      <c r="B71" s="45" t="s">
        <v>116</v>
      </c>
      <c r="C71" s="64"/>
      <c r="D71" s="65"/>
      <c r="E71" s="65"/>
      <c r="F71" s="65"/>
      <c r="G71" s="65"/>
      <c r="H71" s="66">
        <f>SUM(D71:G71)</f>
        <v>0</v>
      </c>
      <c r="I71" s="67"/>
      <c r="J71" s="64">
        <f>C71+H71-I71</f>
        <v>0</v>
      </c>
      <c r="K71" s="65"/>
      <c r="L71" s="65"/>
      <c r="M71" s="65"/>
      <c r="N71" s="65"/>
      <c r="O71" s="66">
        <f t="shared" ref="O71" si="46">SUM(K71:N71)</f>
        <v>0</v>
      </c>
      <c r="P71" s="67"/>
      <c r="Q71" s="64">
        <f t="shared" si="33"/>
        <v>0</v>
      </c>
      <c r="R71" s="78"/>
      <c r="S71" s="65"/>
      <c r="T71" s="65"/>
      <c r="U71" s="65"/>
      <c r="V71" s="66">
        <f t="shared" si="44"/>
        <v>0</v>
      </c>
      <c r="W71" s="71"/>
      <c r="X71" s="64">
        <f t="shared" si="34"/>
        <v>0</v>
      </c>
      <c r="Y71" s="65"/>
      <c r="Z71" s="65"/>
      <c r="AA71" s="65"/>
      <c r="AB71" s="65"/>
      <c r="AC71" s="66">
        <f t="shared" si="41"/>
        <v>0</v>
      </c>
      <c r="AD71" s="67"/>
      <c r="AE71" s="64">
        <f t="shared" si="35"/>
        <v>0</v>
      </c>
      <c r="AF71" s="65"/>
      <c r="AG71" s="65"/>
      <c r="AH71" s="65">
        <v>50</v>
      </c>
      <c r="AI71" s="65"/>
      <c r="AJ71" s="66">
        <f t="shared" si="45"/>
        <v>50</v>
      </c>
      <c r="AK71" s="67">
        <v>50</v>
      </c>
      <c r="AL71" s="55">
        <f>H71+O71+V71+AC71+AJ71</f>
        <v>50</v>
      </c>
    </row>
    <row r="72" spans="1:38" ht="23.25" customHeight="1" x14ac:dyDescent="0.3">
      <c r="A72" s="35" t="s">
        <v>117</v>
      </c>
      <c r="B72" s="45" t="s">
        <v>118</v>
      </c>
      <c r="C72" s="64"/>
      <c r="D72" s="65"/>
      <c r="E72" s="65"/>
      <c r="F72" s="65"/>
      <c r="G72" s="65"/>
      <c r="H72" s="66">
        <f t="shared" ref="H72:H74" si="47">SUM(D72:G72)</f>
        <v>0</v>
      </c>
      <c r="I72" s="67"/>
      <c r="J72" s="64">
        <f t="shared" ref="J72:J75" si="48">C72+H72-I72</f>
        <v>0</v>
      </c>
      <c r="K72" s="65"/>
      <c r="L72" s="65"/>
      <c r="M72" s="65"/>
      <c r="N72" s="65"/>
      <c r="O72" s="66">
        <f t="shared" ref="O72:O79" si="49">SUM(K72:N72)</f>
        <v>0</v>
      </c>
      <c r="P72" s="67"/>
      <c r="Q72" s="64">
        <f t="shared" si="33"/>
        <v>0</v>
      </c>
      <c r="R72" s="78"/>
      <c r="S72" s="65"/>
      <c r="T72" s="65"/>
      <c r="U72" s="65"/>
      <c r="V72" s="66">
        <f t="shared" si="44"/>
        <v>0</v>
      </c>
      <c r="W72" s="71"/>
      <c r="X72" s="64">
        <f t="shared" si="34"/>
        <v>0</v>
      </c>
      <c r="Y72" s="65"/>
      <c r="Z72" s="65"/>
      <c r="AA72" s="65"/>
      <c r="AB72" s="65">
        <v>53.76</v>
      </c>
      <c r="AC72" s="66">
        <f t="shared" si="41"/>
        <v>53.76</v>
      </c>
      <c r="AD72" s="67">
        <v>53.76</v>
      </c>
      <c r="AE72" s="64">
        <f t="shared" si="35"/>
        <v>0</v>
      </c>
      <c r="AF72" s="65"/>
      <c r="AG72" s="65"/>
      <c r="AH72" s="65"/>
      <c r="AI72" s="65"/>
      <c r="AJ72" s="66">
        <f t="shared" si="45"/>
        <v>0</v>
      </c>
      <c r="AK72" s="67"/>
      <c r="AL72" s="55">
        <f t="shared" ref="AL72:AL79" si="50">H72+O72+V72+AC72+AJ72</f>
        <v>53.76</v>
      </c>
    </row>
    <row r="73" spans="1:38" ht="23.25" customHeight="1" x14ac:dyDescent="0.3">
      <c r="A73" s="35" t="s">
        <v>119</v>
      </c>
      <c r="B73" s="45" t="s">
        <v>120</v>
      </c>
      <c r="C73" s="64"/>
      <c r="D73" s="65"/>
      <c r="E73" s="65"/>
      <c r="F73" s="65"/>
      <c r="G73" s="65"/>
      <c r="H73" s="66">
        <f t="shared" si="47"/>
        <v>0</v>
      </c>
      <c r="I73" s="67"/>
      <c r="J73" s="64">
        <f t="shared" si="48"/>
        <v>0</v>
      </c>
      <c r="K73" s="65"/>
      <c r="L73" s="65"/>
      <c r="M73" s="65"/>
      <c r="N73" s="65"/>
      <c r="O73" s="66">
        <f t="shared" si="49"/>
        <v>0</v>
      </c>
      <c r="P73" s="67"/>
      <c r="Q73" s="64">
        <f t="shared" si="33"/>
        <v>0</v>
      </c>
      <c r="R73" s="78"/>
      <c r="S73" s="65"/>
      <c r="T73" s="65"/>
      <c r="U73" s="65"/>
      <c r="V73" s="66">
        <f t="shared" si="44"/>
        <v>0</v>
      </c>
      <c r="W73" s="71"/>
      <c r="X73" s="64">
        <f t="shared" si="34"/>
        <v>0</v>
      </c>
      <c r="Y73" s="65"/>
      <c r="Z73" s="65"/>
      <c r="AA73" s="65"/>
      <c r="AB73" s="65">
        <v>51.2</v>
      </c>
      <c r="AC73" s="66">
        <f t="shared" si="41"/>
        <v>51.2</v>
      </c>
      <c r="AD73" s="67">
        <v>51.2</v>
      </c>
      <c r="AE73" s="64">
        <f t="shared" si="35"/>
        <v>0</v>
      </c>
      <c r="AF73" s="65"/>
      <c r="AG73" s="65"/>
      <c r="AH73" s="65"/>
      <c r="AI73" s="65"/>
      <c r="AJ73" s="66">
        <f t="shared" si="45"/>
        <v>0</v>
      </c>
      <c r="AK73" s="67"/>
      <c r="AL73" s="55">
        <f t="shared" si="50"/>
        <v>51.2</v>
      </c>
    </row>
    <row r="74" spans="1:38" ht="23.25" customHeight="1" x14ac:dyDescent="0.3">
      <c r="A74" s="35" t="s">
        <v>121</v>
      </c>
      <c r="B74" s="45" t="s">
        <v>122</v>
      </c>
      <c r="C74" s="64"/>
      <c r="D74" s="65"/>
      <c r="E74" s="65"/>
      <c r="F74" s="65"/>
      <c r="G74" s="65"/>
      <c r="H74" s="66">
        <f t="shared" si="47"/>
        <v>0</v>
      </c>
      <c r="I74" s="67"/>
      <c r="J74" s="64">
        <f t="shared" si="48"/>
        <v>0</v>
      </c>
      <c r="K74" s="65"/>
      <c r="L74" s="65"/>
      <c r="M74" s="65"/>
      <c r="N74" s="65"/>
      <c r="O74" s="66">
        <f t="shared" si="49"/>
        <v>0</v>
      </c>
      <c r="P74" s="67"/>
      <c r="Q74" s="64">
        <f t="shared" si="33"/>
        <v>0</v>
      </c>
      <c r="R74" s="78"/>
      <c r="S74" s="65"/>
      <c r="T74" s="65"/>
      <c r="U74" s="65"/>
      <c r="V74" s="66">
        <f t="shared" si="44"/>
        <v>0</v>
      </c>
      <c r="W74" s="71"/>
      <c r="X74" s="64">
        <f t="shared" si="34"/>
        <v>0</v>
      </c>
      <c r="Y74" s="65"/>
      <c r="Z74" s="65"/>
      <c r="AA74" s="65"/>
      <c r="AB74" s="65"/>
      <c r="AC74" s="66">
        <f t="shared" si="41"/>
        <v>0</v>
      </c>
      <c r="AD74" s="67"/>
      <c r="AE74" s="64">
        <f t="shared" si="35"/>
        <v>0</v>
      </c>
      <c r="AF74" s="65"/>
      <c r="AG74" s="65"/>
      <c r="AH74" s="65"/>
      <c r="AI74" s="65">
        <v>11.52</v>
      </c>
      <c r="AJ74" s="66">
        <f t="shared" si="45"/>
        <v>11.52</v>
      </c>
      <c r="AK74" s="67">
        <v>11.52</v>
      </c>
      <c r="AL74" s="55">
        <f t="shared" si="50"/>
        <v>11.52</v>
      </c>
    </row>
    <row r="75" spans="1:38" ht="23.25" customHeight="1" x14ac:dyDescent="0.3">
      <c r="A75" s="35" t="s">
        <v>123</v>
      </c>
      <c r="B75" s="45" t="s">
        <v>124</v>
      </c>
      <c r="C75" s="64"/>
      <c r="D75" s="65"/>
      <c r="E75" s="65"/>
      <c r="F75" s="65"/>
      <c r="G75" s="65"/>
      <c r="H75" s="66">
        <f t="shared" ref="H75:H78" si="51">SUM(D75:G75)</f>
        <v>0</v>
      </c>
      <c r="I75" s="67"/>
      <c r="J75" s="64">
        <f t="shared" si="48"/>
        <v>0</v>
      </c>
      <c r="K75" s="65"/>
      <c r="L75" s="65"/>
      <c r="M75" s="65"/>
      <c r="N75" s="65"/>
      <c r="O75" s="66">
        <f t="shared" si="49"/>
        <v>0</v>
      </c>
      <c r="P75" s="67"/>
      <c r="Q75" s="64">
        <f t="shared" si="33"/>
        <v>0</v>
      </c>
      <c r="R75" s="78"/>
      <c r="S75" s="65"/>
      <c r="T75" s="65"/>
      <c r="U75" s="65"/>
      <c r="V75" s="66">
        <f t="shared" si="44"/>
        <v>0</v>
      </c>
      <c r="W75" s="71"/>
      <c r="X75" s="64">
        <f t="shared" si="34"/>
        <v>0</v>
      </c>
      <c r="Y75" s="65"/>
      <c r="Z75" s="65"/>
      <c r="AA75" s="65"/>
      <c r="AB75" s="65"/>
      <c r="AC75" s="66">
        <f t="shared" si="41"/>
        <v>0</v>
      </c>
      <c r="AD75" s="67"/>
      <c r="AE75" s="64">
        <f t="shared" si="35"/>
        <v>0</v>
      </c>
      <c r="AF75" s="65"/>
      <c r="AG75" s="65"/>
      <c r="AH75" s="65"/>
      <c r="AI75" s="65">
        <v>205</v>
      </c>
      <c r="AJ75" s="66">
        <f t="shared" si="45"/>
        <v>205</v>
      </c>
      <c r="AK75" s="67">
        <v>205</v>
      </c>
      <c r="AL75" s="55">
        <f t="shared" si="50"/>
        <v>205</v>
      </c>
    </row>
    <row r="76" spans="1:38" ht="46.8" customHeight="1" x14ac:dyDescent="0.3">
      <c r="A76" s="35" t="s">
        <v>299</v>
      </c>
      <c r="B76" s="36" t="s">
        <v>303</v>
      </c>
      <c r="C76" s="64"/>
      <c r="D76" s="65"/>
      <c r="E76" s="65"/>
      <c r="F76" s="65"/>
      <c r="G76" s="65">
        <v>190</v>
      </c>
      <c r="H76" s="66">
        <f t="shared" si="51"/>
        <v>190</v>
      </c>
      <c r="I76" s="67">
        <v>190</v>
      </c>
      <c r="J76" s="64"/>
      <c r="K76" s="65"/>
      <c r="L76" s="65"/>
      <c r="M76" s="65"/>
      <c r="N76" s="65"/>
      <c r="O76" s="66"/>
      <c r="P76" s="67"/>
      <c r="Q76" s="64"/>
      <c r="R76" s="78"/>
      <c r="S76" s="65"/>
      <c r="T76" s="65"/>
      <c r="U76" s="65"/>
      <c r="V76" s="66">
        <f t="shared" si="44"/>
        <v>0</v>
      </c>
      <c r="W76" s="71"/>
      <c r="X76" s="64"/>
      <c r="Y76" s="65"/>
      <c r="Z76" s="65"/>
      <c r="AA76" s="65"/>
      <c r="AB76" s="65"/>
      <c r="AC76" s="66"/>
      <c r="AD76" s="67"/>
      <c r="AE76" s="64"/>
      <c r="AF76" s="65"/>
      <c r="AG76" s="65"/>
      <c r="AH76" s="65"/>
      <c r="AI76" s="65"/>
      <c r="AJ76" s="66"/>
      <c r="AK76" s="67"/>
      <c r="AL76" s="55">
        <f t="shared" si="50"/>
        <v>190</v>
      </c>
    </row>
    <row r="77" spans="1:38" ht="31.8" customHeight="1" x14ac:dyDescent="0.3">
      <c r="A77" s="35" t="s">
        <v>300</v>
      </c>
      <c r="B77" s="187" t="s">
        <v>302</v>
      </c>
      <c r="C77" s="64"/>
      <c r="D77" s="65"/>
      <c r="E77" s="65">
        <v>31.35</v>
      </c>
      <c r="F77" s="65"/>
      <c r="G77" s="65"/>
      <c r="H77" s="66">
        <f t="shared" si="51"/>
        <v>31.35</v>
      </c>
      <c r="I77" s="67">
        <v>31.35</v>
      </c>
      <c r="J77" s="64"/>
      <c r="K77" s="65"/>
      <c r="L77" s="65"/>
      <c r="M77" s="65"/>
      <c r="N77" s="65"/>
      <c r="O77" s="66"/>
      <c r="P77" s="67"/>
      <c r="Q77" s="64"/>
      <c r="R77" s="78"/>
      <c r="S77" s="65"/>
      <c r="T77" s="65"/>
      <c r="U77" s="65"/>
      <c r="V77" s="66">
        <f t="shared" si="44"/>
        <v>0</v>
      </c>
      <c r="W77" s="71"/>
      <c r="X77" s="64"/>
      <c r="Y77" s="65"/>
      <c r="Z77" s="65"/>
      <c r="AA77" s="65"/>
      <c r="AB77" s="65"/>
      <c r="AC77" s="66"/>
      <c r="AD77" s="67"/>
      <c r="AE77" s="64"/>
      <c r="AF77" s="65"/>
      <c r="AG77" s="65"/>
      <c r="AH77" s="65"/>
      <c r="AI77" s="65"/>
      <c r="AJ77" s="66"/>
      <c r="AK77" s="67"/>
      <c r="AL77" s="55">
        <f t="shared" si="50"/>
        <v>31.35</v>
      </c>
    </row>
    <row r="78" spans="1:38" ht="45.6" customHeight="1" x14ac:dyDescent="0.3">
      <c r="A78" s="35" t="s">
        <v>308</v>
      </c>
      <c r="B78" s="43" t="s">
        <v>295</v>
      </c>
      <c r="C78" s="64"/>
      <c r="D78" s="65"/>
      <c r="E78" s="65"/>
      <c r="F78" s="65"/>
      <c r="G78" s="65"/>
      <c r="H78" s="66">
        <f t="shared" si="51"/>
        <v>0</v>
      </c>
      <c r="I78" s="67"/>
      <c r="J78" s="64"/>
      <c r="K78" s="65"/>
      <c r="L78" s="65"/>
      <c r="M78" s="65"/>
      <c r="N78" s="65"/>
      <c r="O78" s="66">
        <f t="shared" si="49"/>
        <v>0</v>
      </c>
      <c r="P78" s="67"/>
      <c r="Q78" s="64"/>
      <c r="R78" s="78"/>
      <c r="S78" s="65">
        <v>406.7</v>
      </c>
      <c r="T78" s="65"/>
      <c r="U78" s="65"/>
      <c r="V78" s="66">
        <f t="shared" si="44"/>
        <v>406.7</v>
      </c>
      <c r="W78" s="71">
        <v>406.7</v>
      </c>
      <c r="X78" s="64"/>
      <c r="Y78" s="65"/>
      <c r="Z78" s="65"/>
      <c r="AA78" s="65"/>
      <c r="AB78" s="65"/>
      <c r="AC78" s="66"/>
      <c r="AD78" s="67"/>
      <c r="AE78" s="64"/>
      <c r="AF78" s="65"/>
      <c r="AG78" s="65"/>
      <c r="AH78" s="65"/>
      <c r="AI78" s="65"/>
      <c r="AJ78" s="66"/>
      <c r="AK78" s="67"/>
      <c r="AL78" s="55">
        <f t="shared" si="50"/>
        <v>406.7</v>
      </c>
    </row>
    <row r="79" spans="1:38" ht="45.6" customHeight="1" x14ac:dyDescent="0.3">
      <c r="A79" s="35" t="s">
        <v>309</v>
      </c>
      <c r="B79" s="188" t="s">
        <v>301</v>
      </c>
      <c r="C79" s="64"/>
      <c r="D79" s="65"/>
      <c r="E79" s="65"/>
      <c r="F79" s="65"/>
      <c r="G79" s="65">
        <v>8</v>
      </c>
      <c r="H79" s="66">
        <v>8</v>
      </c>
      <c r="I79" s="67"/>
      <c r="J79" s="64">
        <v>8</v>
      </c>
      <c r="K79" s="65">
        <v>550</v>
      </c>
      <c r="L79" s="65"/>
      <c r="M79" s="65"/>
      <c r="N79" s="65"/>
      <c r="O79" s="66">
        <f t="shared" si="49"/>
        <v>550</v>
      </c>
      <c r="P79" s="67">
        <v>558</v>
      </c>
      <c r="Q79" s="64"/>
      <c r="R79" s="78"/>
      <c r="S79" s="65"/>
      <c r="T79" s="65"/>
      <c r="U79" s="65"/>
      <c r="V79" s="66">
        <f t="shared" si="44"/>
        <v>0</v>
      </c>
      <c r="W79" s="71"/>
      <c r="X79" s="64"/>
      <c r="Y79" s="65"/>
      <c r="Z79" s="65"/>
      <c r="AA79" s="65"/>
      <c r="AB79" s="65"/>
      <c r="AC79" s="66"/>
      <c r="AD79" s="67"/>
      <c r="AE79" s="64"/>
      <c r="AF79" s="65"/>
      <c r="AG79" s="65"/>
      <c r="AH79" s="65"/>
      <c r="AI79" s="65"/>
      <c r="AJ79" s="66"/>
      <c r="AK79" s="67"/>
      <c r="AL79" s="55">
        <f t="shared" si="50"/>
        <v>558</v>
      </c>
    </row>
    <row r="80" spans="1:38" x14ac:dyDescent="0.3">
      <c r="A80" s="79" t="s">
        <v>125</v>
      </c>
      <c r="B80" s="80" t="s">
        <v>126</v>
      </c>
      <c r="C80" s="81"/>
      <c r="D80" s="68">
        <f>SUM(D81:D103)</f>
        <v>33.799999999999997</v>
      </c>
      <c r="E80" s="68">
        <f t="shared" ref="E80:AL80" si="52">SUM(E81:E103)</f>
        <v>57.65</v>
      </c>
      <c r="F80" s="68">
        <f t="shared" si="52"/>
        <v>33.6</v>
      </c>
      <c r="G80" s="68">
        <f t="shared" si="52"/>
        <v>58.7</v>
      </c>
      <c r="H80" s="69">
        <f t="shared" si="52"/>
        <v>183.75</v>
      </c>
      <c r="I80" s="68">
        <f t="shared" si="52"/>
        <v>183.75</v>
      </c>
      <c r="J80" s="81">
        <f t="shared" si="52"/>
        <v>0</v>
      </c>
      <c r="K80" s="68">
        <f t="shared" si="52"/>
        <v>59.899999999999991</v>
      </c>
      <c r="L80" s="68">
        <f t="shared" si="52"/>
        <v>65.89</v>
      </c>
      <c r="M80" s="68">
        <f t="shared" si="52"/>
        <v>50.94</v>
      </c>
      <c r="N80" s="68">
        <f t="shared" si="52"/>
        <v>38.94</v>
      </c>
      <c r="O80" s="69">
        <f t="shared" si="52"/>
        <v>215.67000000000002</v>
      </c>
      <c r="P80" s="68">
        <f t="shared" si="52"/>
        <v>215.67000000000002</v>
      </c>
      <c r="Q80" s="81">
        <f t="shared" si="52"/>
        <v>0</v>
      </c>
      <c r="R80" s="70">
        <f t="shared" si="52"/>
        <v>47.46</v>
      </c>
      <c r="S80" s="68">
        <f t="shared" si="52"/>
        <v>56.660000000000004</v>
      </c>
      <c r="T80" s="68">
        <f t="shared" si="52"/>
        <v>50.2</v>
      </c>
      <c r="U80" s="68">
        <f t="shared" si="52"/>
        <v>42.21</v>
      </c>
      <c r="V80" s="69">
        <f t="shared" si="52"/>
        <v>196.52999999999997</v>
      </c>
      <c r="W80" s="82">
        <f t="shared" si="52"/>
        <v>196.52999999999997</v>
      </c>
      <c r="X80" s="81">
        <f t="shared" si="52"/>
        <v>0</v>
      </c>
      <c r="Y80" s="68">
        <f t="shared" si="52"/>
        <v>19.72</v>
      </c>
      <c r="Z80" s="68">
        <f t="shared" si="52"/>
        <v>41.82</v>
      </c>
      <c r="AA80" s="68">
        <f t="shared" si="52"/>
        <v>118.82</v>
      </c>
      <c r="AB80" s="68" t="e">
        <f t="shared" si="52"/>
        <v>#REF!</v>
      </c>
      <c r="AC80" s="69" t="e">
        <f t="shared" si="52"/>
        <v>#REF!</v>
      </c>
      <c r="AD80" s="68">
        <f t="shared" si="52"/>
        <v>204.18</v>
      </c>
      <c r="AE80" s="81" t="e">
        <f t="shared" si="52"/>
        <v>#REF!</v>
      </c>
      <c r="AF80" s="68">
        <f t="shared" si="52"/>
        <v>30.9</v>
      </c>
      <c r="AG80" s="68">
        <f t="shared" si="52"/>
        <v>37.799999999999997</v>
      </c>
      <c r="AH80" s="68">
        <f t="shared" si="52"/>
        <v>108.8</v>
      </c>
      <c r="AI80" s="68">
        <f t="shared" si="52"/>
        <v>37.299999999999997</v>
      </c>
      <c r="AJ80" s="69">
        <f t="shared" si="52"/>
        <v>214.8</v>
      </c>
      <c r="AK80" s="68">
        <f t="shared" si="52"/>
        <v>213.8</v>
      </c>
      <c r="AL80" s="81" t="e">
        <f t="shared" si="52"/>
        <v>#REF!</v>
      </c>
    </row>
    <row r="81" spans="1:38" x14ac:dyDescent="0.3">
      <c r="A81" s="83" t="s">
        <v>127</v>
      </c>
      <c r="B81" s="84" t="s">
        <v>128</v>
      </c>
      <c r="C81" s="81"/>
      <c r="D81" s="65">
        <f>[2]nuotekos!D39</f>
        <v>2</v>
      </c>
      <c r="E81" s="65">
        <v>5</v>
      </c>
      <c r="F81" s="65">
        <v>5</v>
      </c>
      <c r="G81" s="65">
        <f>[2]nuotekos!G39</f>
        <v>2</v>
      </c>
      <c r="H81" s="66">
        <f t="shared" ref="H81:H99" si="53">SUM(D81:G81)</f>
        <v>14</v>
      </c>
      <c r="I81" s="67">
        <v>14</v>
      </c>
      <c r="J81" s="64">
        <f t="shared" ref="J81:J103" si="54">C81+H81-I81</f>
        <v>0</v>
      </c>
      <c r="K81" s="65">
        <v>19.559999999999999</v>
      </c>
      <c r="L81" s="65">
        <v>5</v>
      </c>
      <c r="M81" s="65">
        <v>5</v>
      </c>
      <c r="N81" s="65">
        <f>[2]nuotekos!N39</f>
        <v>2</v>
      </c>
      <c r="O81" s="66">
        <f t="shared" ref="O81:O103" si="55">SUM(K81:N81)</f>
        <v>31.56</v>
      </c>
      <c r="P81" s="67">
        <v>31.56</v>
      </c>
      <c r="Q81" s="64">
        <f t="shared" si="33"/>
        <v>0</v>
      </c>
      <c r="R81" s="85">
        <f>[2]nuotekos!R39</f>
        <v>2</v>
      </c>
      <c r="S81" s="86">
        <v>4</v>
      </c>
      <c r="T81" s="86">
        <v>4</v>
      </c>
      <c r="U81" s="86">
        <f>[2]nuotekos!U39</f>
        <v>2</v>
      </c>
      <c r="V81" s="66">
        <f>SUM(R81:U81)</f>
        <v>12</v>
      </c>
      <c r="W81" s="66">
        <v>12</v>
      </c>
      <c r="X81" s="64">
        <f t="shared" si="34"/>
        <v>0</v>
      </c>
      <c r="Y81" s="65">
        <v>2.5</v>
      </c>
      <c r="Z81" s="65">
        <v>3</v>
      </c>
      <c r="AA81" s="65">
        <v>5</v>
      </c>
      <c r="AB81" s="65">
        <v>2.5</v>
      </c>
      <c r="AC81" s="66">
        <f t="shared" ref="AC81:AC103" si="56">SUM(Y81:AB81)</f>
        <v>13</v>
      </c>
      <c r="AD81" s="67">
        <v>13</v>
      </c>
      <c r="AE81" s="64">
        <f t="shared" si="35"/>
        <v>0</v>
      </c>
      <c r="AF81" s="86">
        <v>2.5</v>
      </c>
      <c r="AG81" s="86">
        <v>3</v>
      </c>
      <c r="AH81" s="86">
        <v>5</v>
      </c>
      <c r="AI81" s="86">
        <v>2.5</v>
      </c>
      <c r="AJ81" s="66">
        <f>SUM(AF81:AI81)</f>
        <v>13</v>
      </c>
      <c r="AK81" s="67">
        <v>13</v>
      </c>
      <c r="AL81" s="74">
        <f t="shared" si="30"/>
        <v>83.56</v>
      </c>
    </row>
    <row r="82" spans="1:38" x14ac:dyDescent="0.3">
      <c r="A82" s="83" t="s">
        <v>129</v>
      </c>
      <c r="B82" s="84" t="s">
        <v>130</v>
      </c>
      <c r="C82" s="81"/>
      <c r="D82" s="65">
        <f>[2]nuotekos!D40</f>
        <v>0</v>
      </c>
      <c r="E82" s="65">
        <f>[2]nuotekos!E40</f>
        <v>2.5</v>
      </c>
      <c r="F82" s="65">
        <f>[2]nuotekos!F40</f>
        <v>0</v>
      </c>
      <c r="G82" s="65">
        <f>[2]nuotekos!G40</f>
        <v>0</v>
      </c>
      <c r="H82" s="66">
        <f t="shared" si="53"/>
        <v>2.5</v>
      </c>
      <c r="I82" s="67">
        <v>2.5</v>
      </c>
      <c r="J82" s="64">
        <f t="shared" si="54"/>
        <v>0</v>
      </c>
      <c r="K82" s="65">
        <f>[2]nuotekos!K40</f>
        <v>0</v>
      </c>
      <c r="L82" s="65">
        <f>[2]nuotekos!L40</f>
        <v>1</v>
      </c>
      <c r="M82" s="65">
        <f>[2]nuotekos!M40</f>
        <v>0</v>
      </c>
      <c r="N82" s="65">
        <f>[2]nuotekos!N40</f>
        <v>0</v>
      </c>
      <c r="O82" s="66">
        <f t="shared" si="55"/>
        <v>1</v>
      </c>
      <c r="P82" s="67">
        <v>1</v>
      </c>
      <c r="Q82" s="64">
        <f t="shared" si="33"/>
        <v>0</v>
      </c>
      <c r="R82" s="85">
        <f>[2]nuotekos!R40</f>
        <v>0</v>
      </c>
      <c r="S82" s="86">
        <f>[2]nuotekos!S40</f>
        <v>2.5</v>
      </c>
      <c r="T82" s="86">
        <f>[2]nuotekos!T40</f>
        <v>0</v>
      </c>
      <c r="U82" s="86">
        <f>[2]nuotekos!U40</f>
        <v>0</v>
      </c>
      <c r="V82" s="66">
        <f t="shared" ref="V82:V103" si="57">SUM(R82:U82)</f>
        <v>2.5</v>
      </c>
      <c r="W82" s="66">
        <v>2.5</v>
      </c>
      <c r="X82" s="64">
        <f t="shared" si="34"/>
        <v>0</v>
      </c>
      <c r="Y82" s="65"/>
      <c r="Z82" s="65">
        <v>1</v>
      </c>
      <c r="AA82" s="65"/>
      <c r="AB82" s="65">
        <v>1</v>
      </c>
      <c r="AC82" s="66">
        <f t="shared" si="56"/>
        <v>2</v>
      </c>
      <c r="AD82" s="67">
        <v>2</v>
      </c>
      <c r="AE82" s="64">
        <f t="shared" si="35"/>
        <v>0</v>
      </c>
      <c r="AF82" s="86"/>
      <c r="AG82" s="86">
        <v>1</v>
      </c>
      <c r="AH82" s="86"/>
      <c r="AI82" s="86">
        <v>1</v>
      </c>
      <c r="AJ82" s="66">
        <f t="shared" ref="AJ82:AJ103" si="58">SUM(AF82:AI82)</f>
        <v>2</v>
      </c>
      <c r="AK82" s="67">
        <v>2</v>
      </c>
      <c r="AL82" s="74">
        <f t="shared" si="30"/>
        <v>10</v>
      </c>
    </row>
    <row r="83" spans="1:38" x14ac:dyDescent="0.3">
      <c r="A83" s="83" t="s">
        <v>131</v>
      </c>
      <c r="B83" s="84" t="s">
        <v>132</v>
      </c>
      <c r="C83" s="81"/>
      <c r="D83" s="65">
        <f>[2]nuotekos!D42</f>
        <v>0</v>
      </c>
      <c r="E83" s="65">
        <f>[2]nuotekos!E42</f>
        <v>0</v>
      </c>
      <c r="F83" s="65">
        <v>6</v>
      </c>
      <c r="G83" s="65">
        <f>[2]nuotekos!G42</f>
        <v>0</v>
      </c>
      <c r="H83" s="66">
        <f t="shared" si="53"/>
        <v>6</v>
      </c>
      <c r="I83" s="67">
        <v>6</v>
      </c>
      <c r="J83" s="64">
        <f t="shared" si="54"/>
        <v>0</v>
      </c>
      <c r="K83" s="65">
        <f>[2]nuotekos!K42</f>
        <v>0</v>
      </c>
      <c r="L83" s="65">
        <f>[2]nuotekos!L42</f>
        <v>0</v>
      </c>
      <c r="M83" s="65">
        <v>6</v>
      </c>
      <c r="N83" s="65">
        <f>[2]nuotekos!N42</f>
        <v>0</v>
      </c>
      <c r="O83" s="66">
        <f t="shared" si="55"/>
        <v>6</v>
      </c>
      <c r="P83" s="67">
        <v>6</v>
      </c>
      <c r="Q83" s="64">
        <f t="shared" si="33"/>
        <v>0</v>
      </c>
      <c r="R83" s="85">
        <f>[2]nuotekos!R42</f>
        <v>0</v>
      </c>
      <c r="S83" s="86">
        <f>[2]nuotekos!S42</f>
        <v>0</v>
      </c>
      <c r="T83" s="86">
        <v>5</v>
      </c>
      <c r="U83" s="86">
        <f>[2]nuotekos!U42</f>
        <v>0</v>
      </c>
      <c r="V83" s="66">
        <f t="shared" si="57"/>
        <v>5</v>
      </c>
      <c r="W83" s="66">
        <v>5</v>
      </c>
      <c r="X83" s="64">
        <f t="shared" si="34"/>
        <v>0</v>
      </c>
      <c r="Y83" s="65"/>
      <c r="Z83" s="65"/>
      <c r="AA83" s="65">
        <v>5</v>
      </c>
      <c r="AB83" s="65"/>
      <c r="AC83" s="66">
        <f t="shared" si="56"/>
        <v>5</v>
      </c>
      <c r="AD83" s="67">
        <v>5</v>
      </c>
      <c r="AE83" s="64">
        <f t="shared" si="35"/>
        <v>0</v>
      </c>
      <c r="AF83" s="86"/>
      <c r="AG83" s="86"/>
      <c r="AH83" s="86">
        <v>5</v>
      </c>
      <c r="AI83" s="86"/>
      <c r="AJ83" s="66">
        <f t="shared" si="58"/>
        <v>5</v>
      </c>
      <c r="AK83" s="67">
        <v>5</v>
      </c>
      <c r="AL83" s="74">
        <f t="shared" si="30"/>
        <v>27</v>
      </c>
    </row>
    <row r="84" spans="1:38" ht="27.6" x14ac:dyDescent="0.3">
      <c r="A84" s="83" t="s">
        <v>133</v>
      </c>
      <c r="B84" s="46" t="s">
        <v>134</v>
      </c>
      <c r="C84" s="81"/>
      <c r="D84" s="65">
        <f>[2]vandens!D31</f>
        <v>3.6</v>
      </c>
      <c r="E84" s="65">
        <f>[2]vandens!E31</f>
        <v>1</v>
      </c>
      <c r="F84" s="65">
        <f>[2]vandens!F31</f>
        <v>1</v>
      </c>
      <c r="G84" s="65">
        <f>[2]vandens!G31</f>
        <v>1</v>
      </c>
      <c r="H84" s="66">
        <f t="shared" si="53"/>
        <v>6.6</v>
      </c>
      <c r="I84" s="67">
        <v>6.6</v>
      </c>
      <c r="J84" s="64">
        <f t="shared" si="54"/>
        <v>0</v>
      </c>
      <c r="K84" s="65">
        <f>[2]vandens!K31</f>
        <v>1.4</v>
      </c>
      <c r="L84" s="65">
        <f>[2]vandens!L31</f>
        <v>3.2</v>
      </c>
      <c r="M84" s="65">
        <f>[2]vandens!M31</f>
        <v>1</v>
      </c>
      <c r="N84" s="65">
        <f>[2]vandens!N31</f>
        <v>1</v>
      </c>
      <c r="O84" s="66">
        <f t="shared" si="55"/>
        <v>6.6</v>
      </c>
      <c r="P84" s="67">
        <v>6.6</v>
      </c>
      <c r="Q84" s="64">
        <f t="shared" si="33"/>
        <v>0</v>
      </c>
      <c r="R84" s="78">
        <v>1</v>
      </c>
      <c r="S84" s="65">
        <f>[2]vandens!S31</f>
        <v>1</v>
      </c>
      <c r="T84" s="65">
        <f>[2]vandens!T31</f>
        <v>1</v>
      </c>
      <c r="U84" s="65">
        <f>[2]vandens!U31</f>
        <v>1</v>
      </c>
      <c r="V84" s="66">
        <f t="shared" si="57"/>
        <v>4</v>
      </c>
      <c r="W84" s="66">
        <v>4</v>
      </c>
      <c r="X84" s="64">
        <f t="shared" si="34"/>
        <v>0</v>
      </c>
      <c r="Y84" s="65">
        <v>3.9</v>
      </c>
      <c r="Z84" s="65">
        <v>2.5</v>
      </c>
      <c r="AA84" s="65">
        <v>3.5</v>
      </c>
      <c r="AB84" s="65">
        <v>2.5</v>
      </c>
      <c r="AC84" s="66">
        <f t="shared" si="56"/>
        <v>12.4</v>
      </c>
      <c r="AD84" s="67">
        <v>12.4</v>
      </c>
      <c r="AE84" s="64">
        <f t="shared" si="35"/>
        <v>0</v>
      </c>
      <c r="AF84" s="65">
        <v>2.5</v>
      </c>
      <c r="AG84" s="65">
        <v>3.9</v>
      </c>
      <c r="AH84" s="65">
        <v>2.5</v>
      </c>
      <c r="AI84" s="65">
        <v>3.5</v>
      </c>
      <c r="AJ84" s="66">
        <f t="shared" si="58"/>
        <v>12.4</v>
      </c>
      <c r="AK84" s="67">
        <v>12.4</v>
      </c>
      <c r="AL84" s="74">
        <f t="shared" si="30"/>
        <v>42</v>
      </c>
    </row>
    <row r="85" spans="1:38" x14ac:dyDescent="0.3">
      <c r="A85" s="83" t="s">
        <v>135</v>
      </c>
      <c r="B85" s="84" t="s">
        <v>136</v>
      </c>
      <c r="C85" s="81"/>
      <c r="D85" s="65">
        <f>[2]vandens!D32</f>
        <v>2</v>
      </c>
      <c r="E85" s="65">
        <v>2</v>
      </c>
      <c r="F85" s="65">
        <v>2</v>
      </c>
      <c r="G85" s="65">
        <v>2</v>
      </c>
      <c r="H85" s="66">
        <f t="shared" si="53"/>
        <v>8</v>
      </c>
      <c r="I85" s="67">
        <v>8</v>
      </c>
      <c r="J85" s="64">
        <f t="shared" si="54"/>
        <v>0</v>
      </c>
      <c r="K85" s="65">
        <f>[2]vandens!K32</f>
        <v>4</v>
      </c>
      <c r="L85" s="65">
        <f>[2]vandens!L32</f>
        <v>2.8</v>
      </c>
      <c r="M85" s="65">
        <f>[2]vandens!M32</f>
        <v>0</v>
      </c>
      <c r="N85" s="65">
        <f>[2]vandens!N32</f>
        <v>1.5</v>
      </c>
      <c r="O85" s="66">
        <f t="shared" si="55"/>
        <v>8.3000000000000007</v>
      </c>
      <c r="P85" s="67">
        <v>8.3000000000000007</v>
      </c>
      <c r="Q85" s="64">
        <f t="shared" si="33"/>
        <v>0</v>
      </c>
      <c r="R85" s="78">
        <v>5</v>
      </c>
      <c r="S85" s="65">
        <f>[2]vandens!S32</f>
        <v>3</v>
      </c>
      <c r="T85" s="65">
        <f>[2]vandens!T32</f>
        <v>1.5</v>
      </c>
      <c r="U85" s="65">
        <f>[2]vandens!U32</f>
        <v>0</v>
      </c>
      <c r="V85" s="66">
        <f t="shared" si="57"/>
        <v>9.5</v>
      </c>
      <c r="W85" s="66">
        <v>9.5</v>
      </c>
      <c r="X85" s="64">
        <f t="shared" si="34"/>
        <v>0</v>
      </c>
      <c r="Y85" s="65">
        <v>1</v>
      </c>
      <c r="Z85" s="65">
        <v>4.5</v>
      </c>
      <c r="AA85" s="65">
        <v>1</v>
      </c>
      <c r="AB85" s="65">
        <v>6.5</v>
      </c>
      <c r="AC85" s="66">
        <f t="shared" si="56"/>
        <v>13</v>
      </c>
      <c r="AD85" s="67">
        <v>13</v>
      </c>
      <c r="AE85" s="64">
        <f t="shared" si="35"/>
        <v>0</v>
      </c>
      <c r="AF85" s="65">
        <v>4.5</v>
      </c>
      <c r="AG85" s="65">
        <v>1</v>
      </c>
      <c r="AH85" s="65">
        <v>4.5</v>
      </c>
      <c r="AI85" s="65">
        <v>9</v>
      </c>
      <c r="AJ85" s="66">
        <f t="shared" si="58"/>
        <v>19</v>
      </c>
      <c r="AK85" s="67">
        <v>19</v>
      </c>
      <c r="AL85" s="74">
        <f t="shared" si="30"/>
        <v>57.8</v>
      </c>
    </row>
    <row r="86" spans="1:38" x14ac:dyDescent="0.3">
      <c r="A86" s="83" t="s">
        <v>137</v>
      </c>
      <c r="B86" s="84" t="s">
        <v>138</v>
      </c>
      <c r="C86" s="81"/>
      <c r="D86" s="65">
        <v>0</v>
      </c>
      <c r="E86" s="65">
        <v>0</v>
      </c>
      <c r="F86" s="65">
        <v>0</v>
      </c>
      <c r="G86" s="65">
        <v>0</v>
      </c>
      <c r="H86" s="66">
        <f t="shared" si="53"/>
        <v>0</v>
      </c>
      <c r="I86" s="67">
        <v>0</v>
      </c>
      <c r="J86" s="64">
        <f t="shared" si="54"/>
        <v>0</v>
      </c>
      <c r="K86" s="65">
        <v>19.170000000000002</v>
      </c>
      <c r="L86" s="65">
        <v>19.170000000000002</v>
      </c>
      <c r="M86" s="65">
        <v>19.170000000000002</v>
      </c>
      <c r="N86" s="65">
        <v>19.170000000000002</v>
      </c>
      <c r="O86" s="66">
        <f t="shared" si="55"/>
        <v>76.680000000000007</v>
      </c>
      <c r="P86" s="67">
        <v>76.680000000000007</v>
      </c>
      <c r="Q86" s="64">
        <f t="shared" si="33"/>
        <v>0</v>
      </c>
      <c r="R86" s="78">
        <v>18.559999999999999</v>
      </c>
      <c r="S86" s="65">
        <v>18.559999999999999</v>
      </c>
      <c r="T86" s="65">
        <v>18.559999999999999</v>
      </c>
      <c r="U86" s="65">
        <v>18.57</v>
      </c>
      <c r="V86" s="66">
        <f t="shared" si="57"/>
        <v>74.25</v>
      </c>
      <c r="W86" s="66">
        <v>74.25</v>
      </c>
      <c r="X86" s="64">
        <f t="shared" si="34"/>
        <v>0</v>
      </c>
      <c r="Y86" s="65"/>
      <c r="Z86" s="65"/>
      <c r="AA86" s="65"/>
      <c r="AB86" s="65"/>
      <c r="AC86" s="66">
        <f t="shared" si="56"/>
        <v>0</v>
      </c>
      <c r="AD86" s="67"/>
      <c r="AE86" s="64">
        <f t="shared" si="35"/>
        <v>0</v>
      </c>
      <c r="AF86" s="65"/>
      <c r="AG86" s="65"/>
      <c r="AH86" s="65"/>
      <c r="AI86" s="65"/>
      <c r="AJ86" s="66">
        <f t="shared" si="58"/>
        <v>0</v>
      </c>
      <c r="AK86" s="67"/>
      <c r="AL86" s="74">
        <f t="shared" si="30"/>
        <v>150.93</v>
      </c>
    </row>
    <row r="87" spans="1:38" ht="27.6" x14ac:dyDescent="0.3">
      <c r="A87" s="83" t="s">
        <v>139</v>
      </c>
      <c r="B87" s="46" t="s">
        <v>140</v>
      </c>
      <c r="C87" s="81"/>
      <c r="D87" s="65">
        <f>[2]nuotekos!D46</f>
        <v>6</v>
      </c>
      <c r="E87" s="65">
        <v>5</v>
      </c>
      <c r="F87" s="65">
        <f>[2]nuotekos!F46</f>
        <v>4</v>
      </c>
      <c r="G87" s="65">
        <v>5</v>
      </c>
      <c r="H87" s="66">
        <f t="shared" si="53"/>
        <v>20</v>
      </c>
      <c r="I87" s="67">
        <v>20</v>
      </c>
      <c r="J87" s="64">
        <f t="shared" si="54"/>
        <v>0</v>
      </c>
      <c r="K87" s="65">
        <f>[2]nuotekos!K46</f>
        <v>5</v>
      </c>
      <c r="L87" s="65">
        <v>5</v>
      </c>
      <c r="M87" s="65">
        <f>[2]nuotekos!M46</f>
        <v>5</v>
      </c>
      <c r="N87" s="65">
        <v>5</v>
      </c>
      <c r="O87" s="66">
        <f t="shared" si="55"/>
        <v>20</v>
      </c>
      <c r="P87" s="67">
        <v>20</v>
      </c>
      <c r="Q87" s="64">
        <f t="shared" si="33"/>
        <v>0</v>
      </c>
      <c r="R87" s="78">
        <f>[2]nuotekos!R46</f>
        <v>5</v>
      </c>
      <c r="S87" s="65">
        <v>5</v>
      </c>
      <c r="T87" s="65">
        <f>[2]nuotekos!T46</f>
        <v>5</v>
      </c>
      <c r="U87" s="65">
        <v>5</v>
      </c>
      <c r="V87" s="66">
        <f t="shared" si="57"/>
        <v>20</v>
      </c>
      <c r="W87" s="66">
        <v>20</v>
      </c>
      <c r="X87" s="64">
        <f t="shared" si="34"/>
        <v>0</v>
      </c>
      <c r="Y87" s="65">
        <v>5</v>
      </c>
      <c r="Z87" s="65">
        <v>12.5</v>
      </c>
      <c r="AA87" s="65">
        <v>5</v>
      </c>
      <c r="AB87" s="65">
        <v>5</v>
      </c>
      <c r="AC87" s="66">
        <f t="shared" si="56"/>
        <v>27.5</v>
      </c>
      <c r="AD87" s="67">
        <v>27.5</v>
      </c>
      <c r="AE87" s="64">
        <f t="shared" si="35"/>
        <v>0</v>
      </c>
      <c r="AF87" s="65">
        <v>5</v>
      </c>
      <c r="AG87" s="65">
        <v>5</v>
      </c>
      <c r="AH87" s="65">
        <v>12.5</v>
      </c>
      <c r="AI87" s="65">
        <v>5</v>
      </c>
      <c r="AJ87" s="66">
        <f t="shared" si="58"/>
        <v>27.5</v>
      </c>
      <c r="AK87" s="67">
        <v>27.5</v>
      </c>
      <c r="AL87" s="74">
        <f t="shared" si="30"/>
        <v>115</v>
      </c>
    </row>
    <row r="88" spans="1:38" x14ac:dyDescent="0.3">
      <c r="A88" s="83" t="s">
        <v>141</v>
      </c>
      <c r="B88" s="46" t="s">
        <v>142</v>
      </c>
      <c r="C88" s="81"/>
      <c r="D88" s="65">
        <f>[2]nuotekos!D48</f>
        <v>1</v>
      </c>
      <c r="E88" s="65">
        <f>[2]nuotekos!E48</f>
        <v>1</v>
      </c>
      <c r="F88" s="65">
        <f>[2]nuotekos!F48</f>
        <v>3</v>
      </c>
      <c r="G88" s="65">
        <f>[2]nuotekos!G48</f>
        <v>1</v>
      </c>
      <c r="H88" s="66">
        <f t="shared" si="53"/>
        <v>6</v>
      </c>
      <c r="I88" s="67">
        <v>6</v>
      </c>
      <c r="J88" s="64">
        <f t="shared" si="54"/>
        <v>0</v>
      </c>
      <c r="K88" s="65">
        <f>[2]nuotekos!K48</f>
        <v>1</v>
      </c>
      <c r="L88" s="65">
        <f>[2]nuotekos!L48</f>
        <v>1</v>
      </c>
      <c r="M88" s="65">
        <f>[2]nuotekos!M48</f>
        <v>1</v>
      </c>
      <c r="N88" s="65">
        <f>[2]nuotekos!N48</f>
        <v>1</v>
      </c>
      <c r="O88" s="66">
        <f t="shared" si="55"/>
        <v>4</v>
      </c>
      <c r="P88" s="67">
        <v>4</v>
      </c>
      <c r="Q88" s="64">
        <f t="shared" si="33"/>
        <v>0</v>
      </c>
      <c r="R88" s="78">
        <f>[2]nuotekos!R48</f>
        <v>1</v>
      </c>
      <c r="S88" s="65">
        <f>[2]nuotekos!S48</f>
        <v>1</v>
      </c>
      <c r="T88" s="65">
        <f>[2]nuotekos!T48</f>
        <v>1</v>
      </c>
      <c r="U88" s="65">
        <f>[2]nuotekos!U48</f>
        <v>1</v>
      </c>
      <c r="V88" s="66">
        <f t="shared" si="57"/>
        <v>4</v>
      </c>
      <c r="W88" s="66">
        <v>4</v>
      </c>
      <c r="X88" s="64">
        <f t="shared" si="34"/>
        <v>0</v>
      </c>
      <c r="Y88" s="65">
        <v>1</v>
      </c>
      <c r="Z88" s="65">
        <v>2</v>
      </c>
      <c r="AA88" s="65">
        <v>1</v>
      </c>
      <c r="AB88" s="65">
        <v>1</v>
      </c>
      <c r="AC88" s="66">
        <f t="shared" si="56"/>
        <v>5</v>
      </c>
      <c r="AD88" s="67">
        <v>5</v>
      </c>
      <c r="AE88" s="64">
        <f t="shared" si="35"/>
        <v>0</v>
      </c>
      <c r="AF88" s="65">
        <v>1</v>
      </c>
      <c r="AG88" s="65">
        <v>1</v>
      </c>
      <c r="AH88" s="65">
        <v>2</v>
      </c>
      <c r="AI88" s="65">
        <v>1</v>
      </c>
      <c r="AJ88" s="66">
        <f t="shared" si="58"/>
        <v>5</v>
      </c>
      <c r="AK88" s="67">
        <v>5</v>
      </c>
      <c r="AL88" s="74">
        <f t="shared" si="30"/>
        <v>24</v>
      </c>
    </row>
    <row r="89" spans="1:38" ht="31.5" customHeight="1" x14ac:dyDescent="0.3">
      <c r="A89" s="83" t="s">
        <v>143</v>
      </c>
      <c r="B89" s="46" t="s">
        <v>144</v>
      </c>
      <c r="C89" s="81"/>
      <c r="D89" s="65">
        <f>[2]energetika!D48</f>
        <v>0</v>
      </c>
      <c r="E89" s="65">
        <f>[2]energetika!E48</f>
        <v>4.95</v>
      </c>
      <c r="F89" s="65">
        <f>[2]energetika!F48</f>
        <v>0</v>
      </c>
      <c r="G89" s="65">
        <v>5</v>
      </c>
      <c r="H89" s="66">
        <f t="shared" si="53"/>
        <v>9.9499999999999993</v>
      </c>
      <c r="I89" s="67">
        <v>9.9499999999999993</v>
      </c>
      <c r="J89" s="64">
        <f t="shared" si="54"/>
        <v>0</v>
      </c>
      <c r="K89" s="65">
        <f>[2]energetika!K48</f>
        <v>0</v>
      </c>
      <c r="L89" s="65">
        <f>[2]energetika!L48</f>
        <v>4.95</v>
      </c>
      <c r="M89" s="65">
        <v>0</v>
      </c>
      <c r="N89" s="65">
        <f>[2]energetika!N48</f>
        <v>0</v>
      </c>
      <c r="O89" s="66">
        <f t="shared" si="55"/>
        <v>4.95</v>
      </c>
      <c r="P89" s="67">
        <v>4.95</v>
      </c>
      <c r="Q89" s="64">
        <f t="shared" si="33"/>
        <v>0</v>
      </c>
      <c r="R89" s="78">
        <f>[2]energetika!R48</f>
        <v>0</v>
      </c>
      <c r="S89" s="65">
        <f>[2]energetika!S48</f>
        <v>2.95</v>
      </c>
      <c r="T89" s="65">
        <f>[2]energetika!T48</f>
        <v>0</v>
      </c>
      <c r="U89" s="65">
        <f>[2]energetika!U48</f>
        <v>0</v>
      </c>
      <c r="V89" s="66">
        <f t="shared" si="57"/>
        <v>2.95</v>
      </c>
      <c r="W89" s="66">
        <v>2.95</v>
      </c>
      <c r="X89" s="64">
        <f t="shared" si="34"/>
        <v>0</v>
      </c>
      <c r="Y89" s="65"/>
      <c r="Z89" s="65">
        <v>5</v>
      </c>
      <c r="AA89" s="65">
        <v>1</v>
      </c>
      <c r="AB89" s="65"/>
      <c r="AC89" s="66">
        <f t="shared" si="56"/>
        <v>6</v>
      </c>
      <c r="AD89" s="67">
        <v>5</v>
      </c>
      <c r="AE89" s="64">
        <f t="shared" si="35"/>
        <v>1</v>
      </c>
      <c r="AF89" s="65"/>
      <c r="AG89" s="65">
        <v>5</v>
      </c>
      <c r="AH89" s="65">
        <v>1</v>
      </c>
      <c r="AI89" s="65"/>
      <c r="AJ89" s="66">
        <f t="shared" si="58"/>
        <v>6</v>
      </c>
      <c r="AK89" s="67">
        <v>5</v>
      </c>
      <c r="AL89" s="74">
        <f t="shared" si="30"/>
        <v>29.849999999999998</v>
      </c>
    </row>
    <row r="90" spans="1:38" x14ac:dyDescent="0.3">
      <c r="A90" s="83" t="s">
        <v>145</v>
      </c>
      <c r="B90" s="46" t="s">
        <v>146</v>
      </c>
      <c r="C90" s="81"/>
      <c r="D90" s="65">
        <f>[2]nuotekos!D50</f>
        <v>0</v>
      </c>
      <c r="E90" s="65">
        <f>[2]nuotekos!E50</f>
        <v>1</v>
      </c>
      <c r="F90" s="65">
        <f>[2]nuotekos!F50</f>
        <v>0</v>
      </c>
      <c r="G90" s="65">
        <f>[2]nuotekos!G50</f>
        <v>2</v>
      </c>
      <c r="H90" s="66">
        <f t="shared" si="53"/>
        <v>3</v>
      </c>
      <c r="I90" s="67">
        <v>3</v>
      </c>
      <c r="J90" s="64">
        <f t="shared" si="54"/>
        <v>0</v>
      </c>
      <c r="K90" s="65">
        <f>[2]nuotekos!K50</f>
        <v>0</v>
      </c>
      <c r="L90" s="65">
        <f>[2]nuotekos!L50</f>
        <v>3</v>
      </c>
      <c r="M90" s="65">
        <f>[2]nuotekos!M50</f>
        <v>0</v>
      </c>
      <c r="N90" s="65">
        <f>[2]nuotekos!N50</f>
        <v>2</v>
      </c>
      <c r="O90" s="66">
        <f t="shared" si="55"/>
        <v>5</v>
      </c>
      <c r="P90" s="67">
        <v>5</v>
      </c>
      <c r="Q90" s="64">
        <f t="shared" si="33"/>
        <v>0</v>
      </c>
      <c r="R90" s="78">
        <f>[2]nuotekos!R50</f>
        <v>0</v>
      </c>
      <c r="S90" s="65">
        <f>[2]nuotekos!S50</f>
        <v>0.5</v>
      </c>
      <c r="T90" s="65">
        <f>[2]nuotekos!T50</f>
        <v>0</v>
      </c>
      <c r="U90" s="65">
        <f>[2]nuotekos!U50</f>
        <v>2</v>
      </c>
      <c r="V90" s="66">
        <f t="shared" si="57"/>
        <v>2.5</v>
      </c>
      <c r="W90" s="66">
        <v>2.5</v>
      </c>
      <c r="X90" s="64">
        <f t="shared" si="34"/>
        <v>0</v>
      </c>
      <c r="Y90" s="65"/>
      <c r="Z90" s="65">
        <v>3</v>
      </c>
      <c r="AA90" s="65"/>
      <c r="AB90" s="65">
        <v>2</v>
      </c>
      <c r="AC90" s="66">
        <f t="shared" si="56"/>
        <v>5</v>
      </c>
      <c r="AD90" s="67">
        <v>5</v>
      </c>
      <c r="AE90" s="64">
        <f t="shared" si="35"/>
        <v>0</v>
      </c>
      <c r="AF90" s="65"/>
      <c r="AG90" s="65">
        <v>0.5</v>
      </c>
      <c r="AH90" s="65"/>
      <c r="AI90" s="65">
        <v>2</v>
      </c>
      <c r="AJ90" s="66">
        <f t="shared" si="58"/>
        <v>2.5</v>
      </c>
      <c r="AK90" s="67">
        <v>2.5</v>
      </c>
      <c r="AL90" s="74">
        <f t="shared" si="30"/>
        <v>18</v>
      </c>
    </row>
    <row r="91" spans="1:38" ht="30.75" customHeight="1" x14ac:dyDescent="0.3">
      <c r="A91" s="83" t="s">
        <v>147</v>
      </c>
      <c r="B91" s="46" t="s">
        <v>148</v>
      </c>
      <c r="C91" s="64"/>
      <c r="D91" s="65">
        <f>[2]energetika!D50</f>
        <v>5</v>
      </c>
      <c r="E91" s="65">
        <f>[2]energetika!E50</f>
        <v>3.5</v>
      </c>
      <c r="F91" s="65">
        <f>[2]energetika!F50</f>
        <v>0</v>
      </c>
      <c r="G91" s="65">
        <f>[2]energetika!G50</f>
        <v>0</v>
      </c>
      <c r="H91" s="66">
        <f t="shared" si="53"/>
        <v>8.5</v>
      </c>
      <c r="I91" s="67">
        <v>8.5</v>
      </c>
      <c r="J91" s="64">
        <f t="shared" si="54"/>
        <v>0</v>
      </c>
      <c r="K91" s="65">
        <f>[2]energetika!K50</f>
        <v>2</v>
      </c>
      <c r="L91" s="65">
        <f>[2]energetika!L50</f>
        <v>3.5</v>
      </c>
      <c r="M91" s="65">
        <f>[2]energetika!M50</f>
        <v>0</v>
      </c>
      <c r="N91" s="65">
        <f>[2]energetika!N50</f>
        <v>0</v>
      </c>
      <c r="O91" s="66">
        <f t="shared" si="55"/>
        <v>5.5</v>
      </c>
      <c r="P91" s="67">
        <v>5.5</v>
      </c>
      <c r="Q91" s="64">
        <f t="shared" si="33"/>
        <v>0</v>
      </c>
      <c r="R91" s="78">
        <f>[2]energetika!R50</f>
        <v>1.75</v>
      </c>
      <c r="S91" s="65">
        <f>[2]energetika!S50</f>
        <v>3.5</v>
      </c>
      <c r="T91" s="65">
        <f>[2]energetika!T50</f>
        <v>0</v>
      </c>
      <c r="U91" s="65">
        <f>[2]energetika!U50</f>
        <v>0</v>
      </c>
      <c r="V91" s="66">
        <f t="shared" si="57"/>
        <v>5.25</v>
      </c>
      <c r="W91" s="66">
        <v>5.25</v>
      </c>
      <c r="X91" s="64">
        <f t="shared" si="34"/>
        <v>0</v>
      </c>
      <c r="Y91" s="65">
        <v>3</v>
      </c>
      <c r="Z91" s="65"/>
      <c r="AA91" s="65">
        <v>3</v>
      </c>
      <c r="AB91" s="65"/>
      <c r="AC91" s="66">
        <f t="shared" si="56"/>
        <v>6</v>
      </c>
      <c r="AD91" s="67">
        <v>6</v>
      </c>
      <c r="AE91" s="64">
        <f t="shared" si="35"/>
        <v>0</v>
      </c>
      <c r="AF91" s="65">
        <v>3</v>
      </c>
      <c r="AG91" s="65"/>
      <c r="AH91" s="65">
        <v>3</v>
      </c>
      <c r="AI91" s="65"/>
      <c r="AJ91" s="66">
        <f t="shared" si="58"/>
        <v>6</v>
      </c>
      <c r="AK91" s="67">
        <v>6</v>
      </c>
      <c r="AL91" s="74">
        <f t="shared" si="30"/>
        <v>31.25</v>
      </c>
    </row>
    <row r="92" spans="1:38" ht="18.75" customHeight="1" x14ac:dyDescent="0.3">
      <c r="A92" s="83" t="s">
        <v>149</v>
      </c>
      <c r="B92" s="46" t="s">
        <v>150</v>
      </c>
      <c r="C92" s="81"/>
      <c r="D92" s="65">
        <f>[2]vandens!D33</f>
        <v>0</v>
      </c>
      <c r="E92" s="65">
        <f>[2]vandens!E33</f>
        <v>1</v>
      </c>
      <c r="F92" s="65">
        <f>[2]vandens!F33</f>
        <v>0</v>
      </c>
      <c r="G92" s="65">
        <f>[2]vandens!G33</f>
        <v>0</v>
      </c>
      <c r="H92" s="66">
        <f t="shared" si="53"/>
        <v>1</v>
      </c>
      <c r="I92" s="67">
        <v>1</v>
      </c>
      <c r="J92" s="64">
        <f t="shared" si="54"/>
        <v>0</v>
      </c>
      <c r="K92" s="65">
        <f>[2]vandens!K33</f>
        <v>0</v>
      </c>
      <c r="L92" s="65">
        <f>[2]vandens!L33</f>
        <v>0</v>
      </c>
      <c r="M92" s="65">
        <f>[2]vandens!M33</f>
        <v>1</v>
      </c>
      <c r="N92" s="65">
        <f>[2]vandens!N33</f>
        <v>0</v>
      </c>
      <c r="O92" s="66">
        <f t="shared" si="55"/>
        <v>1</v>
      </c>
      <c r="P92" s="67">
        <v>1</v>
      </c>
      <c r="Q92" s="64">
        <f t="shared" si="33"/>
        <v>0</v>
      </c>
      <c r="R92" s="78">
        <f>[2]vandens!R33</f>
        <v>0</v>
      </c>
      <c r="S92" s="65">
        <f>[2]vandens!S33</f>
        <v>2</v>
      </c>
      <c r="T92" s="65">
        <f>[2]vandens!T33</f>
        <v>0</v>
      </c>
      <c r="U92" s="65">
        <f>[2]vandens!U33</f>
        <v>0</v>
      </c>
      <c r="V92" s="66">
        <f t="shared" si="57"/>
        <v>2</v>
      </c>
      <c r="W92" s="66">
        <v>2</v>
      </c>
      <c r="X92" s="64">
        <f t="shared" si="34"/>
        <v>0</v>
      </c>
      <c r="Y92" s="65"/>
      <c r="Z92" s="65"/>
      <c r="AA92" s="65">
        <v>1</v>
      </c>
      <c r="AB92" s="65"/>
      <c r="AC92" s="66">
        <f t="shared" si="56"/>
        <v>1</v>
      </c>
      <c r="AD92" s="67">
        <v>1</v>
      </c>
      <c r="AE92" s="64">
        <f t="shared" si="35"/>
        <v>0</v>
      </c>
      <c r="AF92" s="65"/>
      <c r="AG92" s="65"/>
      <c r="AH92" s="65">
        <v>1</v>
      </c>
      <c r="AI92" s="65"/>
      <c r="AJ92" s="66">
        <f t="shared" si="58"/>
        <v>1</v>
      </c>
      <c r="AK92" s="67">
        <v>1</v>
      </c>
      <c r="AL92" s="74">
        <f t="shared" si="30"/>
        <v>6</v>
      </c>
    </row>
    <row r="93" spans="1:38" ht="29.25" customHeight="1" x14ac:dyDescent="0.3">
      <c r="A93" s="83" t="s">
        <v>151</v>
      </c>
      <c r="B93" s="46" t="s">
        <v>152</v>
      </c>
      <c r="C93" s="81"/>
      <c r="D93" s="65">
        <f>'[2]transportas ir kt.'!D53</f>
        <v>1.2</v>
      </c>
      <c r="E93" s="65">
        <v>0</v>
      </c>
      <c r="F93" s="65">
        <f>'[2]transportas ir kt.'!F53</f>
        <v>0</v>
      </c>
      <c r="G93" s="65">
        <f>'[2]transportas ir kt.'!G53</f>
        <v>0</v>
      </c>
      <c r="H93" s="66">
        <f t="shared" si="53"/>
        <v>1.2</v>
      </c>
      <c r="I93" s="67">
        <v>1.2</v>
      </c>
      <c r="J93" s="64">
        <f t="shared" si="54"/>
        <v>0</v>
      </c>
      <c r="K93" s="65">
        <f>'[2]transportas ir kt.'!K53</f>
        <v>0</v>
      </c>
      <c r="L93" s="65">
        <f>'[2]transportas ir kt.'!L53</f>
        <v>10</v>
      </c>
      <c r="M93" s="65">
        <f>'[2]transportas ir kt.'!M53</f>
        <v>0</v>
      </c>
      <c r="N93" s="65">
        <f>'[2]transportas ir kt.'!N53</f>
        <v>0</v>
      </c>
      <c r="O93" s="66">
        <f t="shared" si="55"/>
        <v>10</v>
      </c>
      <c r="P93" s="67">
        <v>10</v>
      </c>
      <c r="Q93" s="64">
        <f t="shared" si="33"/>
        <v>0</v>
      </c>
      <c r="R93" s="78">
        <f>'[2]transportas ir kt.'!R53</f>
        <v>0</v>
      </c>
      <c r="S93" s="65">
        <f>'[2]transportas ir kt.'!S53</f>
        <v>0</v>
      </c>
      <c r="T93" s="65">
        <f>'[2]transportas ir kt.'!T53</f>
        <v>0</v>
      </c>
      <c r="U93" s="65">
        <f>'[2]transportas ir kt.'!U53</f>
        <v>0</v>
      </c>
      <c r="V93" s="66">
        <f t="shared" si="57"/>
        <v>0</v>
      </c>
      <c r="W93" s="66">
        <v>0</v>
      </c>
      <c r="X93" s="64">
        <f t="shared" si="34"/>
        <v>0</v>
      </c>
      <c r="Y93" s="65"/>
      <c r="Z93" s="65">
        <v>1</v>
      </c>
      <c r="AA93" s="65"/>
      <c r="AB93" s="65"/>
      <c r="AC93" s="66">
        <f t="shared" si="56"/>
        <v>1</v>
      </c>
      <c r="AD93" s="67">
        <v>1</v>
      </c>
      <c r="AE93" s="64">
        <f t="shared" si="35"/>
        <v>0</v>
      </c>
      <c r="AF93" s="65"/>
      <c r="AG93" s="65">
        <v>1</v>
      </c>
      <c r="AH93" s="65"/>
      <c r="AI93" s="65"/>
      <c r="AJ93" s="66">
        <f t="shared" si="58"/>
        <v>1</v>
      </c>
      <c r="AK93" s="67">
        <v>1</v>
      </c>
      <c r="AL93" s="74">
        <f t="shared" si="30"/>
        <v>13.2</v>
      </c>
    </row>
    <row r="94" spans="1:38" x14ac:dyDescent="0.3">
      <c r="A94" s="83" t="s">
        <v>153</v>
      </c>
      <c r="B94" s="84" t="s">
        <v>154</v>
      </c>
      <c r="C94" s="81"/>
      <c r="D94" s="65">
        <f>[2]vandens!D34+'[2]transportas ir kt.'!D54</f>
        <v>3.9</v>
      </c>
      <c r="E94" s="66">
        <f>[2]vandens!E34+'[2]transportas ir kt.'!E54</f>
        <v>0</v>
      </c>
      <c r="F94" s="66">
        <f>[2]vandens!F34+'[2]transportas ir kt.'!F54</f>
        <v>2.5</v>
      </c>
      <c r="G94" s="66">
        <f>[2]vandens!G34+'[2]transportas ir kt.'!G54</f>
        <v>0</v>
      </c>
      <c r="H94" s="66">
        <f t="shared" si="53"/>
        <v>6.4</v>
      </c>
      <c r="I94" s="67">
        <v>6.4</v>
      </c>
      <c r="J94" s="64">
        <f t="shared" si="54"/>
        <v>0</v>
      </c>
      <c r="K94" s="65">
        <f>[2]vandens!K34+'[2]transportas ir kt.'!K54</f>
        <v>2.5</v>
      </c>
      <c r="L94" s="66">
        <f>[2]vandens!L34+'[2]transportas ir kt.'!L54</f>
        <v>0</v>
      </c>
      <c r="M94" s="66">
        <f>[2]vandens!M34+'[2]transportas ir kt.'!M54</f>
        <v>2.5</v>
      </c>
      <c r="N94" s="66">
        <f>[2]vandens!N34+'[2]transportas ir kt.'!N54</f>
        <v>0</v>
      </c>
      <c r="O94" s="66">
        <f t="shared" si="55"/>
        <v>5</v>
      </c>
      <c r="P94" s="67">
        <v>5</v>
      </c>
      <c r="Q94" s="64">
        <f t="shared" si="33"/>
        <v>0</v>
      </c>
      <c r="R94" s="78">
        <f>[2]vandens!R34+'[2]transportas ir kt.'!R54</f>
        <v>0</v>
      </c>
      <c r="S94" s="66">
        <v>2.5</v>
      </c>
      <c r="T94" s="66">
        <f>[2]vandens!T34+'[2]transportas ir kt.'!T54</f>
        <v>0</v>
      </c>
      <c r="U94" s="66">
        <v>2.5</v>
      </c>
      <c r="V94" s="66">
        <f t="shared" si="57"/>
        <v>5</v>
      </c>
      <c r="W94" s="66">
        <v>5</v>
      </c>
      <c r="X94" s="64">
        <f t="shared" si="34"/>
        <v>0</v>
      </c>
      <c r="Y94" s="65"/>
      <c r="Z94" s="66">
        <v>1</v>
      </c>
      <c r="AA94" s="66"/>
      <c r="AB94" s="66"/>
      <c r="AC94" s="66">
        <f t="shared" si="56"/>
        <v>1</v>
      </c>
      <c r="AD94" s="67">
        <v>1</v>
      </c>
      <c r="AE94" s="64">
        <f t="shared" si="35"/>
        <v>0</v>
      </c>
      <c r="AF94" s="65"/>
      <c r="AG94" s="66">
        <v>1</v>
      </c>
      <c r="AH94" s="66"/>
      <c r="AI94" s="66"/>
      <c r="AJ94" s="66">
        <f t="shared" si="58"/>
        <v>1</v>
      </c>
      <c r="AK94" s="67">
        <v>1</v>
      </c>
      <c r="AL94" s="74">
        <f t="shared" si="30"/>
        <v>18.399999999999999</v>
      </c>
    </row>
    <row r="95" spans="1:38" x14ac:dyDescent="0.3">
      <c r="A95" s="83" t="s">
        <v>155</v>
      </c>
      <c r="B95" s="84" t="s">
        <v>156</v>
      </c>
      <c r="C95" s="81"/>
      <c r="D95" s="65">
        <f>'[2]transportas ir kt.'!D55</f>
        <v>0</v>
      </c>
      <c r="E95" s="66">
        <f>'[2]transportas ir kt.'!E55</f>
        <v>1.6</v>
      </c>
      <c r="F95" s="66">
        <f>'[2]transportas ir kt.'!F55</f>
        <v>0</v>
      </c>
      <c r="G95" s="66">
        <f>'[2]transportas ir kt.'!G55</f>
        <v>1.6</v>
      </c>
      <c r="H95" s="66">
        <f t="shared" si="53"/>
        <v>3.2</v>
      </c>
      <c r="I95" s="67">
        <v>3.2</v>
      </c>
      <c r="J95" s="64">
        <f t="shared" si="54"/>
        <v>0</v>
      </c>
      <c r="K95" s="65">
        <f>'[2]transportas ir kt.'!K55</f>
        <v>0</v>
      </c>
      <c r="L95" s="66">
        <f>'[2]transportas ir kt.'!L55</f>
        <v>2</v>
      </c>
      <c r="M95" s="66">
        <f>'[2]transportas ir kt.'!M55</f>
        <v>0</v>
      </c>
      <c r="N95" s="66">
        <f>'[2]transportas ir kt.'!N55</f>
        <v>2</v>
      </c>
      <c r="O95" s="66">
        <f t="shared" si="55"/>
        <v>4</v>
      </c>
      <c r="P95" s="67">
        <v>4</v>
      </c>
      <c r="Q95" s="64">
        <f t="shared" si="33"/>
        <v>0</v>
      </c>
      <c r="R95" s="78">
        <f>'[2]transportas ir kt.'!R55</f>
        <v>3</v>
      </c>
      <c r="S95" s="66">
        <f>'[2]transportas ir kt.'!S55</f>
        <v>0</v>
      </c>
      <c r="T95" s="66">
        <f>'[2]transportas ir kt.'!T55</f>
        <v>3</v>
      </c>
      <c r="U95" s="66">
        <f>'[2]transportas ir kt.'!U55</f>
        <v>0</v>
      </c>
      <c r="V95" s="66">
        <f t="shared" si="57"/>
        <v>6</v>
      </c>
      <c r="W95" s="66">
        <v>6</v>
      </c>
      <c r="X95" s="64">
        <f t="shared" si="34"/>
        <v>0</v>
      </c>
      <c r="Y95" s="65"/>
      <c r="Z95" s="66">
        <v>2</v>
      </c>
      <c r="AA95" s="66"/>
      <c r="AB95" s="66"/>
      <c r="AC95" s="66">
        <f t="shared" si="56"/>
        <v>2</v>
      </c>
      <c r="AD95" s="67">
        <v>2</v>
      </c>
      <c r="AE95" s="64">
        <f t="shared" si="35"/>
        <v>0</v>
      </c>
      <c r="AF95" s="65"/>
      <c r="AG95" s="66">
        <v>2</v>
      </c>
      <c r="AH95" s="66"/>
      <c r="AI95" s="66"/>
      <c r="AJ95" s="66">
        <f t="shared" si="58"/>
        <v>2</v>
      </c>
      <c r="AK95" s="67">
        <v>2</v>
      </c>
      <c r="AL95" s="74">
        <f t="shared" si="30"/>
        <v>17.2</v>
      </c>
    </row>
    <row r="96" spans="1:38" s="115" customFormat="1" x14ac:dyDescent="0.3">
      <c r="A96" s="83" t="s">
        <v>157</v>
      </c>
      <c r="B96" s="84" t="s">
        <v>171</v>
      </c>
      <c r="C96" s="64"/>
      <c r="D96" s="65">
        <v>9.1</v>
      </c>
      <c r="E96" s="66">
        <v>9.1</v>
      </c>
      <c r="F96" s="66">
        <v>9.1</v>
      </c>
      <c r="G96" s="66">
        <v>9.1</v>
      </c>
      <c r="H96" s="66">
        <f t="shared" si="53"/>
        <v>36.4</v>
      </c>
      <c r="I96" s="67">
        <v>36.4</v>
      </c>
      <c r="J96" s="64">
        <f t="shared" si="54"/>
        <v>0</v>
      </c>
      <c r="K96" s="65">
        <v>5.27</v>
      </c>
      <c r="L96" s="66">
        <v>5.27</v>
      </c>
      <c r="M96" s="66">
        <v>5.27</v>
      </c>
      <c r="N96" s="66">
        <v>5.27</v>
      </c>
      <c r="O96" s="66">
        <f t="shared" si="55"/>
        <v>21.08</v>
      </c>
      <c r="P96" s="67">
        <v>21.08</v>
      </c>
      <c r="Q96" s="64">
        <f t="shared" si="33"/>
        <v>0</v>
      </c>
      <c r="R96" s="78">
        <v>10.15</v>
      </c>
      <c r="S96" s="66">
        <v>10.15</v>
      </c>
      <c r="T96" s="66">
        <v>10.14</v>
      </c>
      <c r="U96" s="66">
        <v>10.14</v>
      </c>
      <c r="V96" s="66">
        <f t="shared" si="57"/>
        <v>40.58</v>
      </c>
      <c r="W96" s="66">
        <v>40.58</v>
      </c>
      <c r="X96" s="64">
        <f t="shared" si="34"/>
        <v>0</v>
      </c>
      <c r="Y96" s="65">
        <v>3.32</v>
      </c>
      <c r="Z96" s="66">
        <v>3.32</v>
      </c>
      <c r="AA96" s="66">
        <v>3.32</v>
      </c>
      <c r="AB96" s="66">
        <v>3.32</v>
      </c>
      <c r="AC96" s="66">
        <f t="shared" si="56"/>
        <v>13.28</v>
      </c>
      <c r="AD96" s="67">
        <v>13.28</v>
      </c>
      <c r="AE96" s="64">
        <f t="shared" si="35"/>
        <v>0</v>
      </c>
      <c r="AF96" s="65">
        <v>12.4</v>
      </c>
      <c r="AG96" s="66">
        <v>12.4</v>
      </c>
      <c r="AH96" s="66">
        <v>12.3</v>
      </c>
      <c r="AI96" s="66">
        <v>12.3</v>
      </c>
      <c r="AJ96" s="66">
        <f t="shared" si="58"/>
        <v>49.400000000000006</v>
      </c>
      <c r="AK96" s="67">
        <v>49.4</v>
      </c>
      <c r="AL96" s="64">
        <f t="shared" si="30"/>
        <v>160.74</v>
      </c>
    </row>
    <row r="97" spans="1:38" x14ac:dyDescent="0.3">
      <c r="A97" s="83" t="s">
        <v>158</v>
      </c>
      <c r="B97" s="84" t="s">
        <v>159</v>
      </c>
      <c r="C97" s="64"/>
      <c r="D97" s="65">
        <f>[2]energetika!D58</f>
        <v>0</v>
      </c>
      <c r="E97" s="66">
        <f>[2]energetika!E58</f>
        <v>0</v>
      </c>
      <c r="F97" s="66">
        <f>[2]energetika!F58</f>
        <v>1</v>
      </c>
      <c r="G97" s="66">
        <f>[2]energetika!G58</f>
        <v>0</v>
      </c>
      <c r="H97" s="66">
        <f t="shared" si="53"/>
        <v>1</v>
      </c>
      <c r="I97" s="67">
        <v>1</v>
      </c>
      <c r="J97" s="64">
        <f t="shared" si="54"/>
        <v>0</v>
      </c>
      <c r="K97" s="65">
        <f>[2]energetika!K58</f>
        <v>0</v>
      </c>
      <c r="L97" s="66">
        <f>[2]energetika!L58</f>
        <v>0</v>
      </c>
      <c r="M97" s="66">
        <f>[2]energetika!M58</f>
        <v>1</v>
      </c>
      <c r="N97" s="66">
        <f>[2]energetika!N58</f>
        <v>0</v>
      </c>
      <c r="O97" s="66">
        <f t="shared" si="55"/>
        <v>1</v>
      </c>
      <c r="P97" s="67">
        <v>1</v>
      </c>
      <c r="Q97" s="64">
        <f t="shared" si="33"/>
        <v>0</v>
      </c>
      <c r="R97" s="78">
        <f>[2]energetika!R58</f>
        <v>0</v>
      </c>
      <c r="S97" s="66">
        <f>[2]energetika!S58</f>
        <v>0</v>
      </c>
      <c r="T97" s="66">
        <f>[2]energetika!T58</f>
        <v>1</v>
      </c>
      <c r="U97" s="66">
        <f>[2]energetika!U58</f>
        <v>0</v>
      </c>
      <c r="V97" s="66">
        <f t="shared" si="57"/>
        <v>1</v>
      </c>
      <c r="W97" s="66">
        <v>1</v>
      </c>
      <c r="X97" s="64">
        <f t="shared" si="34"/>
        <v>0</v>
      </c>
      <c r="Y97" s="65"/>
      <c r="Z97" s="66">
        <v>1</v>
      </c>
      <c r="AA97" s="66"/>
      <c r="AB97" s="66">
        <v>1</v>
      </c>
      <c r="AC97" s="66">
        <f t="shared" si="56"/>
        <v>2</v>
      </c>
      <c r="AD97" s="67">
        <v>2</v>
      </c>
      <c r="AE97" s="64">
        <f t="shared" si="35"/>
        <v>0</v>
      </c>
      <c r="AF97" s="65"/>
      <c r="AG97" s="66">
        <v>1</v>
      </c>
      <c r="AH97" s="66"/>
      <c r="AI97" s="66">
        <v>1</v>
      </c>
      <c r="AJ97" s="66">
        <f t="shared" si="58"/>
        <v>2</v>
      </c>
      <c r="AK97" s="67">
        <v>2</v>
      </c>
      <c r="AL97" s="74">
        <f t="shared" si="30"/>
        <v>7</v>
      </c>
    </row>
    <row r="98" spans="1:38" x14ac:dyDescent="0.3">
      <c r="A98" s="83" t="s">
        <v>160</v>
      </c>
      <c r="B98" s="84" t="s">
        <v>310</v>
      </c>
      <c r="C98" s="64"/>
      <c r="D98" s="65">
        <f>'[2]transportas ir kt.'!D58</f>
        <v>0</v>
      </c>
      <c r="E98" s="66">
        <f>'[2]transportas ir kt.'!E58</f>
        <v>10</v>
      </c>
      <c r="F98" s="66">
        <f>'[2]transportas ir kt.'!F58</f>
        <v>0</v>
      </c>
      <c r="G98" s="66">
        <f>'[2]transportas ir kt.'!G58</f>
        <v>0</v>
      </c>
      <c r="H98" s="66">
        <f t="shared" si="53"/>
        <v>10</v>
      </c>
      <c r="I98" s="67">
        <v>10</v>
      </c>
      <c r="J98" s="64">
        <f t="shared" si="54"/>
        <v>0</v>
      </c>
      <c r="K98" s="65">
        <f>'[2]transportas ir kt.'!K58</f>
        <v>0</v>
      </c>
      <c r="L98" s="66">
        <f>'[2]transportas ir kt.'!L58</f>
        <v>0</v>
      </c>
      <c r="M98" s="66">
        <f>'[2]transportas ir kt.'!M58</f>
        <v>0</v>
      </c>
      <c r="N98" s="66">
        <f>'[2]transportas ir kt.'!N58</f>
        <v>0</v>
      </c>
      <c r="O98" s="66">
        <f t="shared" si="55"/>
        <v>0</v>
      </c>
      <c r="P98" s="67">
        <f>'[2]transportas ir kt.'!P58</f>
        <v>0</v>
      </c>
      <c r="Q98" s="64">
        <f t="shared" si="33"/>
        <v>0</v>
      </c>
      <c r="R98" s="78">
        <f>'[2]transportas ir kt.'!R58</f>
        <v>0</v>
      </c>
      <c r="S98" s="66">
        <f>'[2]transportas ir kt.'!S58</f>
        <v>0</v>
      </c>
      <c r="T98" s="66">
        <f>'[2]transportas ir kt.'!T58</f>
        <v>0</v>
      </c>
      <c r="U98" s="66">
        <f>'[2]transportas ir kt.'!U58</f>
        <v>0</v>
      </c>
      <c r="V98" s="66">
        <f t="shared" si="57"/>
        <v>0</v>
      </c>
      <c r="W98" s="66">
        <v>0</v>
      </c>
      <c r="X98" s="64">
        <f t="shared" si="34"/>
        <v>0</v>
      </c>
      <c r="Y98" s="65"/>
      <c r="Z98" s="66"/>
      <c r="AA98" s="66"/>
      <c r="AB98" s="66"/>
      <c r="AC98" s="66">
        <f t="shared" si="56"/>
        <v>0</v>
      </c>
      <c r="AD98" s="67"/>
      <c r="AE98" s="64">
        <f t="shared" si="35"/>
        <v>0</v>
      </c>
      <c r="AF98" s="65"/>
      <c r="AG98" s="66"/>
      <c r="AH98" s="66"/>
      <c r="AI98" s="66"/>
      <c r="AJ98" s="66">
        <f t="shared" si="58"/>
        <v>0</v>
      </c>
      <c r="AK98" s="67"/>
      <c r="AL98" s="74">
        <f t="shared" si="30"/>
        <v>10</v>
      </c>
    </row>
    <row r="99" spans="1:38" x14ac:dyDescent="0.3">
      <c r="A99" s="87" t="s">
        <v>162</v>
      </c>
      <c r="B99" s="88" t="s">
        <v>163</v>
      </c>
      <c r="C99" s="64"/>
      <c r="D99" s="65">
        <f>'[2]transportas ir kt.'!D59</f>
        <v>0</v>
      </c>
      <c r="E99" s="66">
        <f>'[2]transportas ir kt.'!E59</f>
        <v>0</v>
      </c>
      <c r="F99" s="66">
        <f>'[2]transportas ir kt.'!F59</f>
        <v>0</v>
      </c>
      <c r="G99" s="66">
        <f>'[2]transportas ir kt.'!G59</f>
        <v>0</v>
      </c>
      <c r="H99" s="66">
        <f t="shared" si="53"/>
        <v>0</v>
      </c>
      <c r="I99" s="67">
        <f>'[2]transportas ir kt.'!I59</f>
        <v>0</v>
      </c>
      <c r="J99" s="64">
        <f t="shared" si="54"/>
        <v>0</v>
      </c>
      <c r="K99" s="65">
        <f>'[2]transportas ir kt.'!K59</f>
        <v>0</v>
      </c>
      <c r="L99" s="66">
        <f>'[2]transportas ir kt.'!L59</f>
        <v>0</v>
      </c>
      <c r="M99" s="66">
        <f>'[2]transportas ir kt.'!M59</f>
        <v>4</v>
      </c>
      <c r="N99" s="66">
        <f>'[2]transportas ir kt.'!N59</f>
        <v>0</v>
      </c>
      <c r="O99" s="66">
        <f t="shared" si="55"/>
        <v>4</v>
      </c>
      <c r="P99" s="67">
        <v>4</v>
      </c>
      <c r="Q99" s="64">
        <f t="shared" si="33"/>
        <v>0</v>
      </c>
      <c r="R99" s="78">
        <f>'[2]transportas ir kt.'!R59</f>
        <v>0</v>
      </c>
      <c r="S99" s="66">
        <f>'[2]transportas ir kt.'!S59</f>
        <v>0</v>
      </c>
      <c r="T99" s="66">
        <f>'[2]transportas ir kt.'!T59</f>
        <v>0</v>
      </c>
      <c r="U99" s="66">
        <f>'[2]transportas ir kt.'!U59</f>
        <v>0</v>
      </c>
      <c r="V99" s="66">
        <f t="shared" si="57"/>
        <v>0</v>
      </c>
      <c r="W99" s="66">
        <v>0</v>
      </c>
      <c r="X99" s="64">
        <f t="shared" si="34"/>
        <v>0</v>
      </c>
      <c r="Y99" s="65"/>
      <c r="Z99" s="66"/>
      <c r="AA99" s="66"/>
      <c r="AB99" s="66"/>
      <c r="AC99" s="66">
        <f t="shared" si="56"/>
        <v>0</v>
      </c>
      <c r="AD99" s="67"/>
      <c r="AE99" s="64">
        <f t="shared" si="35"/>
        <v>0</v>
      </c>
      <c r="AF99" s="65"/>
      <c r="AG99" s="66"/>
      <c r="AH99" s="66"/>
      <c r="AI99" s="66"/>
      <c r="AJ99" s="66">
        <f t="shared" si="58"/>
        <v>0</v>
      </c>
      <c r="AK99" s="67"/>
      <c r="AL99" s="74">
        <f t="shared" si="30"/>
        <v>4</v>
      </c>
    </row>
    <row r="100" spans="1:38" x14ac:dyDescent="0.3">
      <c r="A100" s="83" t="s">
        <v>164</v>
      </c>
      <c r="B100" s="89" t="s">
        <v>165</v>
      </c>
      <c r="C100" s="90"/>
      <c r="D100" s="91">
        <f>'[2]transportas ir kt.'!D60</f>
        <v>0</v>
      </c>
      <c r="E100" s="92">
        <f>'[2]transportas ir kt.'!E60</f>
        <v>0</v>
      </c>
      <c r="F100" s="92"/>
      <c r="G100" s="92"/>
      <c r="H100" s="92"/>
      <c r="I100" s="93"/>
      <c r="J100" s="90">
        <f t="shared" si="54"/>
        <v>0</v>
      </c>
      <c r="K100" s="91">
        <f>'[2]transportas ir kt.'!K60</f>
        <v>0</v>
      </c>
      <c r="L100" s="92">
        <f>'[2]transportas ir kt.'!L60</f>
        <v>0</v>
      </c>
      <c r="M100" s="92">
        <f>'[2]transportas ir kt.'!M60</f>
        <v>0</v>
      </c>
      <c r="N100" s="92">
        <f>'[2]transportas ir kt.'!N60</f>
        <v>0</v>
      </c>
      <c r="O100" s="92">
        <f t="shared" si="55"/>
        <v>0</v>
      </c>
      <c r="P100" s="93"/>
      <c r="Q100" s="90">
        <f t="shared" si="33"/>
        <v>0</v>
      </c>
      <c r="R100" s="91">
        <f>'[2]transportas ir kt.'!R60</f>
        <v>0</v>
      </c>
      <c r="S100" s="92">
        <f>'[2]transportas ir kt.'!S60</f>
        <v>0</v>
      </c>
      <c r="T100" s="92">
        <f>'[2]transportas ir kt.'!T60</f>
        <v>0</v>
      </c>
      <c r="U100" s="92">
        <f>'[2]transportas ir kt.'!U60</f>
        <v>0</v>
      </c>
      <c r="V100" s="92">
        <f t="shared" si="57"/>
        <v>0</v>
      </c>
      <c r="W100" s="93">
        <v>0</v>
      </c>
      <c r="X100" s="90">
        <f t="shared" si="34"/>
        <v>0</v>
      </c>
      <c r="Y100" s="91"/>
      <c r="Z100" s="92"/>
      <c r="AA100" s="92"/>
      <c r="AB100" s="92"/>
      <c r="AC100" s="92">
        <f t="shared" si="56"/>
        <v>0</v>
      </c>
      <c r="AD100" s="93"/>
      <c r="AE100" s="90">
        <f t="shared" si="35"/>
        <v>0</v>
      </c>
      <c r="AF100" s="91"/>
      <c r="AG100" s="92"/>
      <c r="AH100" s="92"/>
      <c r="AI100" s="92"/>
      <c r="AJ100" s="92">
        <f t="shared" si="58"/>
        <v>0</v>
      </c>
      <c r="AK100" s="93"/>
      <c r="AL100" s="94">
        <f t="shared" si="30"/>
        <v>0</v>
      </c>
    </row>
    <row r="101" spans="1:38" ht="20.25" customHeight="1" x14ac:dyDescent="0.3">
      <c r="A101" s="83" t="s">
        <v>166</v>
      </c>
      <c r="B101" s="95" t="s">
        <v>167</v>
      </c>
      <c r="C101" s="64"/>
      <c r="D101" s="65">
        <f>'[2]transportas ir kt.'!D61</f>
        <v>0</v>
      </c>
      <c r="E101" s="66">
        <v>10</v>
      </c>
      <c r="F101" s="66">
        <f>'[2]transportas ir kt.'!F61</f>
        <v>0</v>
      </c>
      <c r="G101" s="66">
        <f>'[2]transportas ir kt.'!G61</f>
        <v>0</v>
      </c>
      <c r="H101" s="66">
        <f t="shared" ref="H101:H102" si="59">SUM(D101:G101)</f>
        <v>10</v>
      </c>
      <c r="I101" s="96">
        <v>10</v>
      </c>
      <c r="J101" s="64">
        <f t="shared" si="54"/>
        <v>0</v>
      </c>
      <c r="K101" s="65">
        <f>'[2]transportas ir kt.'!K61</f>
        <v>0</v>
      </c>
      <c r="L101" s="66">
        <f>'[2]transportas ir kt.'!L61</f>
        <v>0</v>
      </c>
      <c r="M101" s="66">
        <f>'[2]transportas ir kt.'!M61</f>
        <v>0</v>
      </c>
      <c r="N101" s="66">
        <f>'[2]transportas ir kt.'!N61</f>
        <v>0</v>
      </c>
      <c r="O101" s="66">
        <f t="shared" si="55"/>
        <v>0</v>
      </c>
      <c r="P101" s="96"/>
      <c r="Q101" s="64">
        <f t="shared" si="33"/>
        <v>0</v>
      </c>
      <c r="R101" s="65">
        <f>'[2]transportas ir kt.'!R61</f>
        <v>0</v>
      </c>
      <c r="S101" s="66">
        <f>'[2]transportas ir kt.'!S61</f>
        <v>0</v>
      </c>
      <c r="T101" s="66">
        <f>'[2]transportas ir kt.'!T61</f>
        <v>0</v>
      </c>
      <c r="U101" s="66">
        <f>'[2]transportas ir kt.'!U61</f>
        <v>0</v>
      </c>
      <c r="V101" s="66">
        <f t="shared" si="57"/>
        <v>0</v>
      </c>
      <c r="W101" s="96">
        <v>0</v>
      </c>
      <c r="X101" s="64">
        <f t="shared" si="34"/>
        <v>0</v>
      </c>
      <c r="Y101" s="65"/>
      <c r="Z101" s="66"/>
      <c r="AA101" s="66"/>
      <c r="AB101" s="66"/>
      <c r="AC101" s="66">
        <f t="shared" si="56"/>
        <v>0</v>
      </c>
      <c r="AD101" s="96"/>
      <c r="AE101" s="64">
        <f t="shared" si="35"/>
        <v>0</v>
      </c>
      <c r="AF101" s="65"/>
      <c r="AG101" s="66"/>
      <c r="AH101" s="66"/>
      <c r="AI101" s="66"/>
      <c r="AJ101" s="66">
        <f t="shared" si="58"/>
        <v>0</v>
      </c>
      <c r="AK101" s="96"/>
      <c r="AL101" s="74">
        <f t="shared" si="30"/>
        <v>10</v>
      </c>
    </row>
    <row r="102" spans="1:38" x14ac:dyDescent="0.3">
      <c r="A102" s="176" t="s">
        <v>168</v>
      </c>
      <c r="B102" s="95" t="s">
        <v>169</v>
      </c>
      <c r="C102" s="64"/>
      <c r="D102" s="65">
        <f>'[2]transportas ir kt.'!D62</f>
        <v>0</v>
      </c>
      <c r="E102" s="66">
        <f>'[2]transportas ir kt.'!E62</f>
        <v>0</v>
      </c>
      <c r="F102" s="66">
        <f>'[2]transportas ir kt.'!F62</f>
        <v>0</v>
      </c>
      <c r="G102" s="66">
        <f>'[2]transportas ir kt.'!G62</f>
        <v>0</v>
      </c>
      <c r="H102" s="66">
        <f t="shared" si="59"/>
        <v>0</v>
      </c>
      <c r="I102" s="96">
        <f>'[2]transportas ir kt.'!I62</f>
        <v>0</v>
      </c>
      <c r="J102" s="64">
        <f t="shared" si="54"/>
        <v>0</v>
      </c>
      <c r="K102" s="65">
        <f>'[2]transportas ir kt.'!K62</f>
        <v>0</v>
      </c>
      <c r="L102" s="66">
        <f>'[2]transportas ir kt.'!L62</f>
        <v>0</v>
      </c>
      <c r="M102" s="66">
        <f>'[2]transportas ir kt.'!M62</f>
        <v>0</v>
      </c>
      <c r="N102" s="66">
        <f>'[2]transportas ir kt.'!N62</f>
        <v>0</v>
      </c>
      <c r="O102" s="66">
        <f t="shared" si="55"/>
        <v>0</v>
      </c>
      <c r="P102" s="96"/>
      <c r="Q102" s="64">
        <f t="shared" si="33"/>
        <v>0</v>
      </c>
      <c r="R102" s="65">
        <f>'[2]transportas ir kt.'!R62</f>
        <v>0</v>
      </c>
      <c r="S102" s="66">
        <f>'[2]transportas ir kt.'!S62</f>
        <v>0</v>
      </c>
      <c r="T102" s="66">
        <f>'[2]transportas ir kt.'!T62</f>
        <v>0</v>
      </c>
      <c r="U102" s="66">
        <f>'[2]transportas ir kt.'!U62</f>
        <v>0</v>
      </c>
      <c r="V102" s="66">
        <f t="shared" si="57"/>
        <v>0</v>
      </c>
      <c r="W102" s="96">
        <v>0</v>
      </c>
      <c r="X102" s="64">
        <f t="shared" si="34"/>
        <v>0</v>
      </c>
      <c r="Y102" s="65"/>
      <c r="Z102" s="66"/>
      <c r="AA102" s="66">
        <v>90</v>
      </c>
      <c r="AB102" s="66" t="e">
        <f>'[2]transportas ir kt.'!AB62</f>
        <v>#REF!</v>
      </c>
      <c r="AC102" s="66" t="e">
        <f t="shared" si="56"/>
        <v>#REF!</v>
      </c>
      <c r="AD102" s="96">
        <v>90</v>
      </c>
      <c r="AE102" s="64" t="e">
        <f t="shared" si="35"/>
        <v>#REF!</v>
      </c>
      <c r="AF102" s="65"/>
      <c r="AG102" s="66"/>
      <c r="AH102" s="66">
        <v>60</v>
      </c>
      <c r="AI102" s="66"/>
      <c r="AJ102" s="66">
        <f t="shared" si="58"/>
        <v>60</v>
      </c>
      <c r="AK102" s="96">
        <v>60</v>
      </c>
      <c r="AL102" s="74" t="e">
        <f t="shared" si="30"/>
        <v>#REF!</v>
      </c>
    </row>
    <row r="103" spans="1:38" s="115" customFormat="1" ht="15" thickBot="1" x14ac:dyDescent="0.35">
      <c r="A103" s="190" t="s">
        <v>304</v>
      </c>
      <c r="B103" s="191" t="s">
        <v>305</v>
      </c>
      <c r="C103" s="192"/>
      <c r="D103" s="193">
        <f>'[2]transportas ir kt.'!D63</f>
        <v>0</v>
      </c>
      <c r="E103" s="194">
        <f>'[2]transportas ir kt.'!E63</f>
        <v>0</v>
      </c>
      <c r="F103" s="194">
        <f>'[2]transportas ir kt.'!F63</f>
        <v>0</v>
      </c>
      <c r="G103" s="194">
        <v>30</v>
      </c>
      <c r="H103" s="194">
        <f t="shared" ref="H103" si="60">SUM(D103:G103)</f>
        <v>30</v>
      </c>
      <c r="I103" s="195">
        <v>30</v>
      </c>
      <c r="J103" s="192">
        <f t="shared" si="54"/>
        <v>0</v>
      </c>
      <c r="K103" s="193">
        <f>'[2]transportas ir kt.'!K63</f>
        <v>0</v>
      </c>
      <c r="L103" s="194">
        <f>'[2]transportas ir kt.'!L63</f>
        <v>0</v>
      </c>
      <c r="M103" s="194">
        <f>'[2]transportas ir kt.'!M63</f>
        <v>0</v>
      </c>
      <c r="N103" s="194">
        <f>'[2]transportas ir kt.'!N63</f>
        <v>0</v>
      </c>
      <c r="O103" s="194">
        <f t="shared" si="55"/>
        <v>0</v>
      </c>
      <c r="P103" s="195"/>
      <c r="Q103" s="192">
        <f t="shared" si="33"/>
        <v>0</v>
      </c>
      <c r="R103" s="193">
        <f>'[2]transportas ir kt.'!R63</f>
        <v>0</v>
      </c>
      <c r="S103" s="194">
        <f>'[2]transportas ir kt.'!S63</f>
        <v>0</v>
      </c>
      <c r="T103" s="194">
        <f>'[2]transportas ir kt.'!T63</f>
        <v>0</v>
      </c>
      <c r="U103" s="194">
        <f>'[2]transportas ir kt.'!U63</f>
        <v>0</v>
      </c>
      <c r="V103" s="194">
        <f t="shared" si="57"/>
        <v>0</v>
      </c>
      <c r="W103" s="195"/>
      <c r="X103" s="192">
        <f t="shared" si="34"/>
        <v>0</v>
      </c>
      <c r="Y103" s="193"/>
      <c r="Z103" s="194"/>
      <c r="AA103" s="194"/>
      <c r="AB103" s="194" t="e">
        <f>'[2]transportas ir kt.'!AB63</f>
        <v>#REF!</v>
      </c>
      <c r="AC103" s="194" t="e">
        <f t="shared" si="56"/>
        <v>#REF!</v>
      </c>
      <c r="AD103" s="195"/>
      <c r="AE103" s="192" t="e">
        <f t="shared" si="35"/>
        <v>#REF!</v>
      </c>
      <c r="AF103" s="193"/>
      <c r="AG103" s="194"/>
      <c r="AH103" s="194"/>
      <c r="AI103" s="194"/>
      <c r="AJ103" s="194">
        <f t="shared" si="58"/>
        <v>0</v>
      </c>
      <c r="AK103" s="195"/>
      <c r="AL103" s="196" t="e">
        <f t="shared" si="30"/>
        <v>#REF!</v>
      </c>
    </row>
  </sheetData>
  <mergeCells count="14">
    <mergeCell ref="N1:W1"/>
    <mergeCell ref="A4:U4"/>
    <mergeCell ref="A7:A8"/>
    <mergeCell ref="C7:C8"/>
    <mergeCell ref="D7:I7"/>
    <mergeCell ref="J7:J8"/>
    <mergeCell ref="K7:P7"/>
    <mergeCell ref="Q7:Q8"/>
    <mergeCell ref="R7:W7"/>
    <mergeCell ref="X7:X8"/>
    <mergeCell ref="Y7:AD7"/>
    <mergeCell ref="AE7:AE8"/>
    <mergeCell ref="AF7:AK7"/>
    <mergeCell ref="AL7:AL8"/>
  </mergeCells>
  <conditionalFormatting sqref="B14:B16">
    <cfRule type="cellIs" dxfId="42" priority="5" operator="equal">
      <formula>0</formula>
    </cfRule>
  </conditionalFormatting>
  <conditionalFormatting sqref="B35:B37">
    <cfRule type="cellIs" dxfId="41" priority="3" operator="equal">
      <formula>0</formula>
    </cfRule>
  </conditionalFormatting>
  <conditionalFormatting sqref="B44">
    <cfRule type="cellIs" dxfId="40" priority="1" operator="equal">
      <formula>0</formula>
    </cfRule>
  </conditionalFormatting>
  <conditionalFormatting sqref="B77:B79">
    <cfRule type="cellIs" dxfId="39" priority="4" operator="equal">
      <formula>0</formula>
    </cfRule>
  </conditionalFormatting>
  <conditionalFormatting sqref="B103">
    <cfRule type="cellIs" dxfId="38" priority="2" operator="equal">
      <formula>0</formula>
    </cfRule>
  </conditionalFormatting>
  <pageMargins left="0.70866141732283472" right="0.70866141732283472" top="0.74803149606299213" bottom="0.74803149606299213" header="0.31496062992125984" footer="0.31496062992125984"/>
  <pageSetup paperSize="8" scale="47" fitToHeight="0" orientation="landscape" r:id="rId1"/>
  <headerFooter>
    <oddFooter>&amp;C&amp;P</oddFooter>
  </headerFooter>
  <rowBreaks count="2" manualBreakCount="2">
    <brk id="46" max="16383" man="1"/>
    <brk id="79" max="16383" man="1"/>
  </rowBreaks>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2B0404-8CBA-4B33-BAA7-B07FA3BEA9F2}">
  <sheetPr>
    <pageSetUpPr fitToPage="1"/>
  </sheetPr>
  <dimension ref="A1:AP112"/>
  <sheetViews>
    <sheetView showGridLines="0" showZeros="0" zoomScaleNormal="100" workbookViewId="0">
      <pane xSplit="2" ySplit="9" topLeftCell="I10" activePane="bottomRight" state="frozen"/>
      <selection pane="topRight" activeCell="C1" sqref="C1"/>
      <selection pane="bottomLeft" activeCell="A7" sqref="A7"/>
      <selection pane="bottomRight" activeCell="O11" sqref="O11"/>
    </sheetView>
  </sheetViews>
  <sheetFormatPr defaultRowHeight="14.4" x14ac:dyDescent="0.3"/>
  <cols>
    <col min="2" max="2" width="51.6640625" customWidth="1"/>
    <col min="3" max="3" width="11.5546875" customWidth="1"/>
    <col min="4" max="6" width="9.5546875" bestFit="1" customWidth="1"/>
    <col min="7" max="7" width="9.33203125" bestFit="1" customWidth="1"/>
    <col min="8" max="9" width="9.5546875" bestFit="1" customWidth="1"/>
    <col min="10" max="10" width="10.109375" customWidth="1"/>
    <col min="11" max="14" width="9.33203125" customWidth="1"/>
    <col min="15" max="16" width="9.5546875" customWidth="1"/>
    <col min="17" max="17" width="10.109375" customWidth="1"/>
    <col min="18" max="29" width="9.33203125" customWidth="1"/>
    <col min="30" max="30" width="11.5546875" customWidth="1"/>
    <col min="31" max="36" width="9.33203125" customWidth="1"/>
    <col min="37" max="37" width="10" customWidth="1"/>
    <col min="38" max="38" width="11.33203125" customWidth="1"/>
  </cols>
  <sheetData>
    <row r="1" spans="1:42" x14ac:dyDescent="0.3">
      <c r="P1" t="s">
        <v>311</v>
      </c>
    </row>
    <row r="2" spans="1:42" ht="14.4" customHeight="1" x14ac:dyDescent="0.3">
      <c r="N2" s="316" t="s">
        <v>316</v>
      </c>
      <c r="O2" s="316"/>
      <c r="P2" s="316"/>
      <c r="Q2" s="316"/>
      <c r="R2" s="316"/>
      <c r="S2" s="316"/>
      <c r="T2" s="316"/>
      <c r="U2" s="316"/>
      <c r="V2" s="316"/>
      <c r="W2" s="316"/>
    </row>
    <row r="3" spans="1:42" ht="15.6" x14ac:dyDescent="0.3">
      <c r="P3" s="1" t="s">
        <v>337</v>
      </c>
    </row>
    <row r="4" spans="1:42" ht="15.6" x14ac:dyDescent="0.3">
      <c r="P4" s="1" t="s">
        <v>312</v>
      </c>
    </row>
    <row r="5" spans="1:42" x14ac:dyDescent="0.3">
      <c r="A5" s="315" t="s">
        <v>0</v>
      </c>
      <c r="B5" s="315"/>
      <c r="C5" s="315"/>
      <c r="D5" s="315"/>
      <c r="E5" s="315"/>
      <c r="F5" s="315"/>
      <c r="G5" s="315"/>
      <c r="H5" s="315"/>
      <c r="I5" s="315"/>
      <c r="J5" s="315"/>
      <c r="K5" s="315"/>
      <c r="L5" s="315"/>
      <c r="M5" s="315"/>
      <c r="N5" s="315"/>
      <c r="O5" s="315"/>
      <c r="P5" s="315"/>
      <c r="Q5" s="315"/>
      <c r="R5" s="315"/>
      <c r="S5" s="315"/>
      <c r="T5" s="315"/>
      <c r="U5" s="315"/>
      <c r="V5" s="3"/>
      <c r="W5" s="3"/>
      <c r="X5" s="3"/>
      <c r="Y5" s="3"/>
      <c r="Z5" s="3"/>
      <c r="AA5" s="3"/>
      <c r="AB5" s="3"/>
      <c r="AC5" s="3"/>
      <c r="AD5" s="3"/>
      <c r="AE5" s="3"/>
      <c r="AF5" s="3"/>
      <c r="AG5" s="3"/>
      <c r="AH5" s="3"/>
      <c r="AI5" s="3"/>
      <c r="AJ5" s="3"/>
      <c r="AK5" s="3"/>
      <c r="AL5" s="5">
        <f>AL10-AL50</f>
        <v>66.004167023809714</v>
      </c>
    </row>
    <row r="6" spans="1:42" ht="15" thickBot="1" x14ac:dyDescent="0.35">
      <c r="A6" s="2"/>
      <c r="B6" s="2"/>
      <c r="C6" s="2"/>
      <c r="D6" s="2"/>
      <c r="E6" s="2"/>
      <c r="F6" s="2"/>
      <c r="G6" s="2"/>
      <c r="H6" s="2"/>
      <c r="I6" s="2"/>
      <c r="J6" s="2"/>
      <c r="K6" s="2"/>
      <c r="L6" s="2"/>
      <c r="M6" s="2"/>
      <c r="N6" s="2"/>
      <c r="O6" s="2"/>
      <c r="P6" s="2"/>
      <c r="Q6" s="2"/>
      <c r="R6" s="2"/>
      <c r="S6" s="2"/>
      <c r="T6" s="2"/>
      <c r="U6" s="2"/>
      <c r="V6" s="3"/>
      <c r="W6" s="3"/>
      <c r="X6" s="3"/>
      <c r="Y6" s="3"/>
      <c r="Z6" s="3"/>
      <c r="AA6" s="3"/>
      <c r="AB6" s="3"/>
      <c r="AC6" s="3"/>
      <c r="AD6" s="3"/>
      <c r="AE6" s="3"/>
      <c r="AF6" s="3"/>
      <c r="AG6" s="3"/>
      <c r="AH6" s="3"/>
      <c r="AI6" s="3"/>
      <c r="AJ6" s="3"/>
      <c r="AK6" s="3"/>
      <c r="AL6" s="3"/>
    </row>
    <row r="7" spans="1:42" ht="30.75" hidden="1" customHeight="1" thickBot="1" x14ac:dyDescent="0.35">
      <c r="A7" s="3"/>
      <c r="B7" s="3"/>
      <c r="C7" s="3"/>
      <c r="D7" s="4">
        <f>D10-D50</f>
        <v>0</v>
      </c>
      <c r="E7" s="4">
        <f>E10-E50</f>
        <v>0</v>
      </c>
      <c r="F7" s="4">
        <f>F10-F50</f>
        <v>0</v>
      </c>
      <c r="G7" s="4">
        <f>G10-G50</f>
        <v>0</v>
      </c>
      <c r="H7" s="4">
        <f>H10-H50</f>
        <v>0</v>
      </c>
      <c r="I7" s="4"/>
      <c r="J7" s="4">
        <f t="shared" ref="J7:O7" si="0">J10-J50</f>
        <v>-2856.9500000000003</v>
      </c>
      <c r="K7" s="4">
        <f t="shared" si="0"/>
        <v>8.1599999999999682</v>
      </c>
      <c r="L7" s="4">
        <f t="shared" si="0"/>
        <v>-9.4699999999999704</v>
      </c>
      <c r="M7" s="4">
        <f t="shared" si="0"/>
        <v>-142.34000000000003</v>
      </c>
      <c r="N7" s="4">
        <f t="shared" si="0"/>
        <v>144.61000000000013</v>
      </c>
      <c r="O7" s="4">
        <f t="shared" si="0"/>
        <v>0.96000000000049113</v>
      </c>
      <c r="P7" s="4"/>
      <c r="Q7" s="4">
        <f t="shared" ref="Q7:V7" si="1">Q10-Q50</f>
        <v>0</v>
      </c>
      <c r="R7" s="4">
        <f t="shared" si="1"/>
        <v>40.338102380952307</v>
      </c>
      <c r="S7" s="4">
        <f t="shared" si="1"/>
        <v>28.044769047618985</v>
      </c>
      <c r="T7" s="4">
        <f t="shared" si="1"/>
        <v>20.994769047619002</v>
      </c>
      <c r="U7" s="4">
        <f t="shared" si="1"/>
        <v>26.577269047618955</v>
      </c>
      <c r="V7" s="4">
        <f t="shared" si="1"/>
        <v>115.95490952380896</v>
      </c>
      <c r="W7" s="4"/>
      <c r="X7" s="4">
        <f t="shared" ref="X7:AC7" si="2">X10-X50</f>
        <v>0</v>
      </c>
      <c r="Y7" s="4">
        <f t="shared" si="2"/>
        <v>77.13</v>
      </c>
      <c r="Z7" s="4">
        <f t="shared" si="2"/>
        <v>35.877302499999985</v>
      </c>
      <c r="AA7" s="4">
        <f t="shared" si="2"/>
        <v>-11.122697500000015</v>
      </c>
      <c r="AB7" s="4">
        <f t="shared" si="2"/>
        <v>-50.112697500000024</v>
      </c>
      <c r="AC7" s="4">
        <f t="shared" si="2"/>
        <v>51.771907499999884</v>
      </c>
      <c r="AD7" s="4"/>
      <c r="AE7" s="4">
        <f t="shared" ref="AE7:AJ7" si="3">AE10-AE50</f>
        <v>0</v>
      </c>
      <c r="AF7" s="4">
        <f t="shared" si="3"/>
        <v>63.759337500000044</v>
      </c>
      <c r="AG7" s="4">
        <f t="shared" si="3"/>
        <v>56.859337500000066</v>
      </c>
      <c r="AH7" s="4">
        <f t="shared" si="3"/>
        <v>-64.140662499999934</v>
      </c>
      <c r="AI7" s="4">
        <f t="shared" si="3"/>
        <v>-159.16066249999997</v>
      </c>
      <c r="AJ7" s="4">
        <f t="shared" si="3"/>
        <v>-102.68264999999985</v>
      </c>
      <c r="AK7" s="4"/>
      <c r="AL7" s="5">
        <f>AL10-AL50</f>
        <v>66.004167023809714</v>
      </c>
    </row>
    <row r="8" spans="1:42" ht="29.25" customHeight="1" thickBot="1" x14ac:dyDescent="0.35">
      <c r="A8" s="306" t="s">
        <v>1</v>
      </c>
      <c r="B8" s="6" t="s">
        <v>2</v>
      </c>
      <c r="C8" s="308" t="s">
        <v>3</v>
      </c>
      <c r="D8" s="310" t="s">
        <v>4</v>
      </c>
      <c r="E8" s="311"/>
      <c r="F8" s="311"/>
      <c r="G8" s="311"/>
      <c r="H8" s="311"/>
      <c r="I8" s="311"/>
      <c r="J8" s="308" t="s">
        <v>5</v>
      </c>
      <c r="K8" s="312" t="s">
        <v>6</v>
      </c>
      <c r="L8" s="313"/>
      <c r="M8" s="313"/>
      <c r="N8" s="313"/>
      <c r="O8" s="313"/>
      <c r="P8" s="314"/>
      <c r="Q8" s="308" t="s">
        <v>7</v>
      </c>
      <c r="R8" s="312" t="s">
        <v>8</v>
      </c>
      <c r="S8" s="313"/>
      <c r="T8" s="313"/>
      <c r="U8" s="313"/>
      <c r="V8" s="313"/>
      <c r="W8" s="314"/>
      <c r="X8" s="308" t="s">
        <v>9</v>
      </c>
      <c r="Y8" s="313" t="s">
        <v>10</v>
      </c>
      <c r="Z8" s="313"/>
      <c r="AA8" s="313"/>
      <c r="AB8" s="313"/>
      <c r="AC8" s="313"/>
      <c r="AD8" s="314"/>
      <c r="AE8" s="308" t="s">
        <v>11</v>
      </c>
      <c r="AF8" s="312" t="s">
        <v>12</v>
      </c>
      <c r="AG8" s="313"/>
      <c r="AH8" s="313"/>
      <c r="AI8" s="313"/>
      <c r="AJ8" s="313"/>
      <c r="AK8" s="314"/>
      <c r="AL8" s="302" t="s">
        <v>13</v>
      </c>
    </row>
    <row r="9" spans="1:42" ht="41.4" thickBot="1" x14ac:dyDescent="0.35">
      <c r="A9" s="307"/>
      <c r="B9" s="7" t="s">
        <v>14</v>
      </c>
      <c r="C9" s="309"/>
      <c r="D9" s="8" t="s">
        <v>15</v>
      </c>
      <c r="E9" s="9" t="s">
        <v>16</v>
      </c>
      <c r="F9" s="9" t="s">
        <v>17</v>
      </c>
      <c r="G9" s="9" t="s">
        <v>18</v>
      </c>
      <c r="H9" s="9" t="s">
        <v>19</v>
      </c>
      <c r="I9" s="10" t="s">
        <v>20</v>
      </c>
      <c r="J9" s="309"/>
      <c r="K9" s="11" t="s">
        <v>15</v>
      </c>
      <c r="L9" s="12" t="s">
        <v>16</v>
      </c>
      <c r="M9" s="12" t="s">
        <v>17</v>
      </c>
      <c r="N9" s="12" t="s">
        <v>18</v>
      </c>
      <c r="O9" s="12" t="s">
        <v>19</v>
      </c>
      <c r="P9" s="13" t="s">
        <v>20</v>
      </c>
      <c r="Q9" s="309"/>
      <c r="R9" s="14" t="s">
        <v>15</v>
      </c>
      <c r="S9" s="9" t="s">
        <v>16</v>
      </c>
      <c r="T9" s="9" t="s">
        <v>17</v>
      </c>
      <c r="U9" s="9" t="s">
        <v>18</v>
      </c>
      <c r="V9" s="9" t="s">
        <v>19</v>
      </c>
      <c r="W9" s="15" t="s">
        <v>20</v>
      </c>
      <c r="X9" s="309"/>
      <c r="Y9" s="11" t="s">
        <v>15</v>
      </c>
      <c r="Z9" s="12" t="s">
        <v>16</v>
      </c>
      <c r="AA9" s="12" t="s">
        <v>17</v>
      </c>
      <c r="AB9" s="12" t="s">
        <v>18</v>
      </c>
      <c r="AC9" s="12" t="s">
        <v>19</v>
      </c>
      <c r="AD9" s="13" t="s">
        <v>20</v>
      </c>
      <c r="AE9" s="309"/>
      <c r="AF9" s="8" t="s">
        <v>15</v>
      </c>
      <c r="AG9" s="9" t="s">
        <v>16</v>
      </c>
      <c r="AH9" s="9" t="s">
        <v>17</v>
      </c>
      <c r="AI9" s="9" t="s">
        <v>18</v>
      </c>
      <c r="AJ9" s="9" t="s">
        <v>19</v>
      </c>
      <c r="AK9" s="10" t="s">
        <v>20</v>
      </c>
      <c r="AL9" s="303"/>
      <c r="AN9" s="16"/>
    </row>
    <row r="10" spans="1:42" ht="15.75" customHeight="1" x14ac:dyDescent="0.3">
      <c r="A10" s="17" t="s">
        <v>21</v>
      </c>
      <c r="B10" s="18" t="s">
        <v>22</v>
      </c>
      <c r="C10" s="19">
        <f t="shared" ref="C10:I10" si="4">C11+C12+C24+C41+C48</f>
        <v>1575.19</v>
      </c>
      <c r="D10" s="20">
        <f t="shared" si="4"/>
        <v>1552.4587050000002</v>
      </c>
      <c r="E10" s="21">
        <f t="shared" si="4"/>
        <v>1018.4787050000001</v>
      </c>
      <c r="F10" s="21">
        <f t="shared" si="4"/>
        <v>1064.0687049999999</v>
      </c>
      <c r="G10" s="21">
        <f t="shared" si="4"/>
        <v>251.11870500000003</v>
      </c>
      <c r="H10" s="22">
        <f t="shared" si="4"/>
        <v>3886.12482</v>
      </c>
      <c r="I10" s="23">
        <f t="shared" si="4"/>
        <v>0</v>
      </c>
      <c r="J10" s="19"/>
      <c r="K10" s="20">
        <f t="shared" ref="K10:W10" si="5">K11+K12+K24+K41+K48</f>
        <v>402.89</v>
      </c>
      <c r="L10" s="21">
        <f t="shared" si="5"/>
        <v>273.75</v>
      </c>
      <c r="M10" s="21">
        <f t="shared" si="5"/>
        <v>706.53</v>
      </c>
      <c r="N10" s="21">
        <f t="shared" si="5"/>
        <v>1231.68</v>
      </c>
      <c r="O10" s="21">
        <f t="shared" si="5"/>
        <v>2614.8500000000004</v>
      </c>
      <c r="P10" s="23">
        <f t="shared" si="5"/>
        <v>0</v>
      </c>
      <c r="Q10" s="19">
        <f t="shared" si="5"/>
        <v>0</v>
      </c>
      <c r="R10" s="19">
        <f t="shared" si="5"/>
        <v>219.73810238095231</v>
      </c>
      <c r="S10" s="19">
        <f t="shared" si="5"/>
        <v>259.75476904761899</v>
      </c>
      <c r="T10" s="19">
        <f t="shared" si="5"/>
        <v>1371.964769047619</v>
      </c>
      <c r="U10" s="19">
        <f t="shared" si="5"/>
        <v>223.72726904761896</v>
      </c>
      <c r="V10" s="19">
        <f t="shared" si="5"/>
        <v>2075.184909523809</v>
      </c>
      <c r="W10" s="19">
        <f t="shared" si="5"/>
        <v>0</v>
      </c>
      <c r="X10" s="19"/>
      <c r="Y10" s="20">
        <f t="shared" ref="Y10:AD10" si="6">Y11+Y12+Y24+Y41+Y48</f>
        <v>228.79</v>
      </c>
      <c r="Z10" s="21">
        <f t="shared" si="6"/>
        <v>228.79</v>
      </c>
      <c r="AA10" s="21">
        <f t="shared" si="6"/>
        <v>228.79</v>
      </c>
      <c r="AB10" s="21">
        <f t="shared" si="6"/>
        <v>230.76</v>
      </c>
      <c r="AC10" s="21">
        <f t="shared" si="6"/>
        <v>917.13</v>
      </c>
      <c r="AD10" s="23">
        <f t="shared" si="6"/>
        <v>0</v>
      </c>
      <c r="AE10" s="19"/>
      <c r="AF10" s="19">
        <f t="shared" ref="AF10:AL10" si="7">AF11+AF12+AF24+AF41+AF48</f>
        <v>242.33</v>
      </c>
      <c r="AG10" s="19">
        <f t="shared" si="7"/>
        <v>242.33</v>
      </c>
      <c r="AH10" s="19">
        <f t="shared" si="7"/>
        <v>242.33</v>
      </c>
      <c r="AI10" s="19">
        <f t="shared" si="7"/>
        <v>242.33</v>
      </c>
      <c r="AJ10" s="19">
        <f t="shared" si="7"/>
        <v>969.32</v>
      </c>
      <c r="AK10" s="19">
        <f t="shared" si="7"/>
        <v>0</v>
      </c>
      <c r="AL10" s="19">
        <f t="shared" si="7"/>
        <v>10462.609729523811</v>
      </c>
      <c r="AN10" s="16"/>
      <c r="AP10" s="16"/>
    </row>
    <row r="11" spans="1:42" ht="15.75" customHeight="1" x14ac:dyDescent="0.3">
      <c r="A11" s="24" t="s">
        <v>23</v>
      </c>
      <c r="B11" s="25" t="s">
        <v>24</v>
      </c>
      <c r="C11" s="26"/>
      <c r="D11" s="107">
        <f>D50-D41-D24-D12</f>
        <v>80.729705000000195</v>
      </c>
      <c r="E11" s="107">
        <f t="shared" ref="E11:G11" si="8">E50-E41-E24-E12</f>
        <v>131.93870500000008</v>
      </c>
      <c r="F11" s="107">
        <f t="shared" si="8"/>
        <v>103.11870499999986</v>
      </c>
      <c r="G11" s="107">
        <f t="shared" si="8"/>
        <v>209.64870500000004</v>
      </c>
      <c r="H11" s="22">
        <f>SUM(D11:G11)</f>
        <v>525.43582000000015</v>
      </c>
      <c r="I11" s="28"/>
      <c r="J11" s="26"/>
      <c r="K11" s="107">
        <v>142.25</v>
      </c>
      <c r="L11" s="107">
        <v>142.25</v>
      </c>
      <c r="M11" s="107">
        <v>142.25</v>
      </c>
      <c r="N11" s="107">
        <v>142.25</v>
      </c>
      <c r="O11" s="22">
        <f>SUM(K11:N11)</f>
        <v>569</v>
      </c>
      <c r="P11" s="28"/>
      <c r="Q11" s="26"/>
      <c r="R11" s="29">
        <f>'[2]Nusidėvėjimo skaičiavimas'!O44+R101</f>
        <v>219.73810238095231</v>
      </c>
      <c r="S11" s="29">
        <f>'[2]Nusidėvėjimo skaičiavimas'!P44+S101</f>
        <v>221.64476904761898</v>
      </c>
      <c r="T11" s="29">
        <f>'[2]Nusidėvėjimo skaičiavimas'!Q44+T101</f>
        <v>221.63476904761899</v>
      </c>
      <c r="U11" s="29">
        <f>'[2]Nusidėvėjimo skaičiavimas'!R44+U101</f>
        <v>223.72726904761896</v>
      </c>
      <c r="V11" s="22">
        <f>SUM(R11:U11)</f>
        <v>886.74490952380927</v>
      </c>
      <c r="W11" s="33"/>
      <c r="X11" s="26"/>
      <c r="Y11" s="27">
        <v>228.79</v>
      </c>
      <c r="Z11" s="27">
        <v>228.79</v>
      </c>
      <c r="AA11" s="27">
        <v>228.79</v>
      </c>
      <c r="AB11" s="22">
        <v>230.76</v>
      </c>
      <c r="AC11" s="22">
        <f>SUM(Y11:AB11)</f>
        <v>917.13</v>
      </c>
      <c r="AD11" s="28"/>
      <c r="AE11" s="26"/>
      <c r="AF11" s="27">
        <v>242.33</v>
      </c>
      <c r="AG11" s="27">
        <v>242.33</v>
      </c>
      <c r="AH11" s="27">
        <v>242.33</v>
      </c>
      <c r="AI11" s="27">
        <v>242.33</v>
      </c>
      <c r="AJ11" s="22">
        <f>SUM(AF11:AI11)</f>
        <v>969.32</v>
      </c>
      <c r="AK11" s="28"/>
      <c r="AL11" s="26">
        <f>H11+O11+V11+AC11+AJ11</f>
        <v>3867.6307295238098</v>
      </c>
      <c r="AN11" s="16"/>
      <c r="AP11" s="16"/>
    </row>
    <row r="12" spans="1:42" ht="15.75" customHeight="1" x14ac:dyDescent="0.3">
      <c r="A12" s="24" t="s">
        <v>25</v>
      </c>
      <c r="B12" s="25" t="s">
        <v>26</v>
      </c>
      <c r="C12" s="26">
        <f>SUM(C13:C23)</f>
        <v>461.92</v>
      </c>
      <c r="D12" s="27">
        <f t="shared" ref="D12:AL12" si="9">SUM(D13:D23)</f>
        <v>616.26900000000001</v>
      </c>
      <c r="E12" s="22">
        <f t="shared" si="9"/>
        <v>369.07</v>
      </c>
      <c r="F12" s="22">
        <f t="shared" si="9"/>
        <v>390.49</v>
      </c>
      <c r="G12" s="22">
        <f t="shared" si="9"/>
        <v>0</v>
      </c>
      <c r="H12" s="22">
        <f t="shared" si="9"/>
        <v>1375.829</v>
      </c>
      <c r="I12" s="22">
        <f t="shared" si="9"/>
        <v>0</v>
      </c>
      <c r="J12" s="26">
        <f t="shared" si="9"/>
        <v>0</v>
      </c>
      <c r="K12" s="27">
        <f t="shared" si="9"/>
        <v>17.64</v>
      </c>
      <c r="L12" s="22">
        <f t="shared" si="9"/>
        <v>0</v>
      </c>
      <c r="M12" s="22">
        <f t="shared" si="9"/>
        <v>14.28</v>
      </c>
      <c r="N12" s="22">
        <f t="shared" si="9"/>
        <v>287.8</v>
      </c>
      <c r="O12" s="22">
        <f t="shared" si="9"/>
        <v>319.72000000000003</v>
      </c>
      <c r="P12" s="28">
        <f t="shared" si="9"/>
        <v>0</v>
      </c>
      <c r="Q12" s="26">
        <f t="shared" si="9"/>
        <v>0</v>
      </c>
      <c r="R12" s="34">
        <f t="shared" si="9"/>
        <v>0</v>
      </c>
      <c r="S12" s="22">
        <f t="shared" si="9"/>
        <v>0</v>
      </c>
      <c r="T12" s="22">
        <f t="shared" si="9"/>
        <v>588.95000000000005</v>
      </c>
      <c r="U12" s="22">
        <f t="shared" si="9"/>
        <v>0</v>
      </c>
      <c r="V12" s="22">
        <f t="shared" si="9"/>
        <v>588.95000000000005</v>
      </c>
      <c r="W12" s="33">
        <f t="shared" si="9"/>
        <v>0</v>
      </c>
      <c r="X12" s="26">
        <f t="shared" si="9"/>
        <v>0</v>
      </c>
      <c r="Y12" s="27">
        <f>SUM(Y13:Y23)</f>
        <v>0</v>
      </c>
      <c r="Z12" s="22">
        <f t="shared" si="9"/>
        <v>0</v>
      </c>
      <c r="AA12" s="22">
        <f t="shared" si="9"/>
        <v>0</v>
      </c>
      <c r="AB12" s="22">
        <f t="shared" si="9"/>
        <v>0</v>
      </c>
      <c r="AC12" s="22">
        <f t="shared" si="9"/>
        <v>0</v>
      </c>
      <c r="AD12" s="28">
        <f t="shared" si="9"/>
        <v>0</v>
      </c>
      <c r="AE12" s="26">
        <f t="shared" si="9"/>
        <v>0</v>
      </c>
      <c r="AF12" s="27">
        <f t="shared" si="9"/>
        <v>0</v>
      </c>
      <c r="AG12" s="22">
        <f t="shared" si="9"/>
        <v>0</v>
      </c>
      <c r="AH12" s="22">
        <f t="shared" si="9"/>
        <v>0</v>
      </c>
      <c r="AI12" s="22">
        <f t="shared" si="9"/>
        <v>0</v>
      </c>
      <c r="AJ12" s="22">
        <f t="shared" si="9"/>
        <v>0</v>
      </c>
      <c r="AK12" s="28">
        <f t="shared" si="9"/>
        <v>0</v>
      </c>
      <c r="AL12" s="26">
        <f t="shared" si="9"/>
        <v>2284.4989999999998</v>
      </c>
      <c r="AN12" s="16"/>
    </row>
    <row r="13" spans="1:42" ht="33.75" customHeight="1" x14ac:dyDescent="0.3">
      <c r="A13" s="35" t="s">
        <v>27</v>
      </c>
      <c r="B13" s="36" t="s">
        <v>28</v>
      </c>
      <c r="C13" s="37">
        <v>402.46000000000004</v>
      </c>
      <c r="D13" s="38">
        <v>97.82</v>
      </c>
      <c r="E13" s="22"/>
      <c r="F13" s="22"/>
      <c r="G13" s="22"/>
      <c r="H13" s="39">
        <f>SUM(D13:G13)</f>
        <v>97.82</v>
      </c>
      <c r="I13" s="40"/>
      <c r="J13" s="37"/>
      <c r="K13" s="27"/>
      <c r="L13" s="22"/>
      <c r="M13" s="22"/>
      <c r="N13" s="22"/>
      <c r="O13" s="39">
        <f>SUM(K13:N13)</f>
        <v>0</v>
      </c>
      <c r="P13" s="28"/>
      <c r="Q13" s="37"/>
      <c r="R13" s="34"/>
      <c r="S13" s="22"/>
      <c r="T13" s="22"/>
      <c r="U13" s="22"/>
      <c r="V13" s="39">
        <f>SUM(R13:U13)</f>
        <v>0</v>
      </c>
      <c r="W13" s="33"/>
      <c r="X13" s="37"/>
      <c r="Y13" s="27"/>
      <c r="Z13" s="22"/>
      <c r="AA13" s="22"/>
      <c r="AB13" s="22"/>
      <c r="AC13" s="39">
        <f>SUM(Y13:AB13)</f>
        <v>0</v>
      </c>
      <c r="AD13" s="28"/>
      <c r="AE13" s="37"/>
      <c r="AF13" s="27"/>
      <c r="AG13" s="22"/>
      <c r="AH13" s="22"/>
      <c r="AI13" s="22"/>
      <c r="AJ13" s="39">
        <f>SUM(AF13:AI13)</f>
        <v>0</v>
      </c>
      <c r="AK13" s="28"/>
      <c r="AL13" s="37">
        <f t="shared" ref="AL13:AL49" si="10">H13+O13+V13+AC13+AJ13</f>
        <v>97.82</v>
      </c>
    </row>
    <row r="14" spans="1:42" ht="33.75" customHeight="1" x14ac:dyDescent="0.3">
      <c r="A14" s="35" t="s">
        <v>29</v>
      </c>
      <c r="B14" s="36" t="s">
        <v>30</v>
      </c>
      <c r="C14" s="37"/>
      <c r="D14" s="38">
        <v>414.9</v>
      </c>
      <c r="E14" s="39">
        <v>369.07</v>
      </c>
      <c r="F14" s="39">
        <v>369.07</v>
      </c>
      <c r="G14" s="22"/>
      <c r="H14" s="39">
        <f t="shared" ref="H14:H38" si="11">SUM(D14:G14)</f>
        <v>1153.04</v>
      </c>
      <c r="I14" s="40"/>
      <c r="J14" s="37"/>
      <c r="K14" s="27"/>
      <c r="L14" s="22"/>
      <c r="M14" s="22"/>
      <c r="N14" s="22"/>
      <c r="O14" s="39">
        <f t="shared" ref="O14:O38" si="12">SUM(K14:N14)</f>
        <v>0</v>
      </c>
      <c r="P14" s="28"/>
      <c r="Q14" s="37"/>
      <c r="R14" s="34"/>
      <c r="S14" s="22"/>
      <c r="T14" s="22"/>
      <c r="U14" s="22"/>
      <c r="V14" s="39">
        <f t="shared" ref="V14:V23" si="13">SUM(R14:U14)</f>
        <v>0</v>
      </c>
      <c r="W14" s="33"/>
      <c r="X14" s="37"/>
      <c r="Y14" s="27"/>
      <c r="Z14" s="22"/>
      <c r="AA14" s="22"/>
      <c r="AB14" s="22"/>
      <c r="AC14" s="39">
        <f t="shared" ref="AC14:AC26" si="14">SUM(Y14:AB14)</f>
        <v>0</v>
      </c>
      <c r="AD14" s="28"/>
      <c r="AE14" s="37"/>
      <c r="AF14" s="27"/>
      <c r="AG14" s="22"/>
      <c r="AH14" s="22"/>
      <c r="AI14" s="22"/>
      <c r="AJ14" s="39">
        <f t="shared" ref="AJ14:AJ23" si="15">SUM(AF14:AI14)</f>
        <v>0</v>
      </c>
      <c r="AK14" s="28"/>
      <c r="AL14" s="37">
        <f t="shared" si="10"/>
        <v>1153.04</v>
      </c>
    </row>
    <row r="15" spans="1:42" s="115" customFormat="1" ht="43.2" customHeight="1" x14ac:dyDescent="0.3">
      <c r="A15" s="104" t="s">
        <v>31</v>
      </c>
      <c r="B15" s="173" t="s">
        <v>295</v>
      </c>
      <c r="C15" s="106"/>
      <c r="D15" s="217">
        <v>0</v>
      </c>
      <c r="E15" s="108">
        <v>0</v>
      </c>
      <c r="F15" s="108">
        <v>0</v>
      </c>
      <c r="G15" s="109"/>
      <c r="H15" s="108">
        <f t="shared" si="11"/>
        <v>0</v>
      </c>
      <c r="I15" s="110"/>
      <c r="J15" s="111"/>
      <c r="K15" s="107"/>
      <c r="L15" s="108"/>
      <c r="M15" s="108"/>
      <c r="N15" s="108"/>
      <c r="O15" s="108">
        <f t="shared" si="12"/>
        <v>0</v>
      </c>
      <c r="P15" s="112"/>
      <c r="Q15" s="111"/>
      <c r="R15" s="113"/>
      <c r="S15" s="108"/>
      <c r="T15" s="108">
        <v>296</v>
      </c>
      <c r="U15" s="109"/>
      <c r="V15" s="108">
        <f t="shared" si="13"/>
        <v>296</v>
      </c>
      <c r="W15" s="114"/>
      <c r="X15" s="111"/>
      <c r="Y15" s="107"/>
      <c r="Z15" s="109"/>
      <c r="AA15" s="109"/>
      <c r="AB15" s="109"/>
      <c r="AC15" s="108">
        <f t="shared" si="14"/>
        <v>0</v>
      </c>
      <c r="AD15" s="112"/>
      <c r="AE15" s="111"/>
      <c r="AF15" s="107"/>
      <c r="AG15" s="109"/>
      <c r="AH15" s="109"/>
      <c r="AI15" s="109"/>
      <c r="AJ15" s="108">
        <f t="shared" si="15"/>
        <v>0</v>
      </c>
      <c r="AK15" s="112"/>
      <c r="AL15" s="111">
        <f t="shared" si="10"/>
        <v>296</v>
      </c>
    </row>
    <row r="16" spans="1:42" ht="34.200000000000003" customHeight="1" x14ac:dyDescent="0.3">
      <c r="A16" s="35" t="s">
        <v>33</v>
      </c>
      <c r="B16" s="41" t="s">
        <v>34</v>
      </c>
      <c r="C16" s="26"/>
      <c r="D16" s="42">
        <v>77.088999999999999</v>
      </c>
      <c r="E16" s="42"/>
      <c r="F16" s="27"/>
      <c r="G16" s="27"/>
      <c r="H16" s="39">
        <f t="shared" si="11"/>
        <v>77.088999999999999</v>
      </c>
      <c r="I16" s="40"/>
      <c r="J16" s="37"/>
      <c r="K16" s="27"/>
      <c r="L16" s="22"/>
      <c r="M16" s="22"/>
      <c r="N16" s="22"/>
      <c r="O16" s="39">
        <f t="shared" si="12"/>
        <v>0</v>
      </c>
      <c r="P16" s="28"/>
      <c r="Q16" s="37"/>
      <c r="R16" s="34"/>
      <c r="S16" s="22"/>
      <c r="T16" s="22"/>
      <c r="U16" s="22"/>
      <c r="V16" s="39">
        <f t="shared" si="13"/>
        <v>0</v>
      </c>
      <c r="W16" s="33"/>
      <c r="X16" s="37"/>
      <c r="Y16" s="27"/>
      <c r="Z16" s="22"/>
      <c r="AA16" s="22"/>
      <c r="AB16" s="22"/>
      <c r="AC16" s="39">
        <f t="shared" si="14"/>
        <v>0</v>
      </c>
      <c r="AD16" s="28"/>
      <c r="AE16" s="37"/>
      <c r="AF16" s="27"/>
      <c r="AG16" s="22"/>
      <c r="AH16" s="22"/>
      <c r="AI16" s="22"/>
      <c r="AJ16" s="39">
        <f t="shared" si="15"/>
        <v>0</v>
      </c>
      <c r="AK16" s="28"/>
      <c r="AL16" s="37">
        <f t="shared" si="10"/>
        <v>77.088999999999999</v>
      </c>
    </row>
    <row r="17" spans="1:38" ht="45.75" customHeight="1" x14ac:dyDescent="0.3">
      <c r="A17" s="35" t="s">
        <v>35</v>
      </c>
      <c r="B17" s="43" t="s">
        <v>36</v>
      </c>
      <c r="C17" s="26"/>
      <c r="D17" s="42">
        <v>26.46</v>
      </c>
      <c r="E17" s="42"/>
      <c r="F17" s="27"/>
      <c r="G17" s="27"/>
      <c r="H17" s="39">
        <f t="shared" si="11"/>
        <v>26.46</v>
      </c>
      <c r="I17" s="40"/>
      <c r="J17" s="37"/>
      <c r="K17" s="42">
        <v>17.64</v>
      </c>
      <c r="L17" s="22"/>
      <c r="M17" s="22"/>
      <c r="N17" s="22"/>
      <c r="O17" s="39">
        <f t="shared" si="12"/>
        <v>17.64</v>
      </c>
      <c r="P17" s="28"/>
      <c r="Q17" s="37"/>
      <c r="R17" s="34"/>
      <c r="S17" s="22"/>
      <c r="T17" s="22"/>
      <c r="U17" s="22"/>
      <c r="V17" s="39">
        <f t="shared" si="13"/>
        <v>0</v>
      </c>
      <c r="W17" s="33"/>
      <c r="X17" s="37"/>
      <c r="Y17" s="27"/>
      <c r="Z17" s="22"/>
      <c r="AA17" s="22"/>
      <c r="AB17" s="22"/>
      <c r="AC17" s="39">
        <f t="shared" si="14"/>
        <v>0</v>
      </c>
      <c r="AD17" s="28"/>
      <c r="AE17" s="37"/>
      <c r="AF17" s="27"/>
      <c r="AG17" s="22"/>
      <c r="AH17" s="22"/>
      <c r="AI17" s="22"/>
      <c r="AJ17" s="39">
        <f t="shared" si="15"/>
        <v>0</v>
      </c>
      <c r="AK17" s="28"/>
      <c r="AL17" s="37">
        <f t="shared" si="10"/>
        <v>44.1</v>
      </c>
    </row>
    <row r="18" spans="1:38" ht="48.75" customHeight="1" x14ac:dyDescent="0.3">
      <c r="A18" s="35" t="s">
        <v>37</v>
      </c>
      <c r="B18" s="36" t="s">
        <v>38</v>
      </c>
      <c r="C18" s="26"/>
      <c r="D18" s="27"/>
      <c r="E18" s="42"/>
      <c r="F18" s="42">
        <v>21.42</v>
      </c>
      <c r="G18" s="42"/>
      <c r="H18" s="39">
        <f t="shared" si="11"/>
        <v>21.42</v>
      </c>
      <c r="I18" s="40"/>
      <c r="J18" s="37"/>
      <c r="K18" s="42"/>
      <c r="L18" s="39"/>
      <c r="M18" s="39">
        <v>14.28</v>
      </c>
      <c r="N18" s="22"/>
      <c r="O18" s="39">
        <f t="shared" si="12"/>
        <v>14.28</v>
      </c>
      <c r="P18" s="28"/>
      <c r="Q18" s="37"/>
      <c r="R18" s="34"/>
      <c r="S18" s="22"/>
      <c r="T18" s="22"/>
      <c r="U18" s="22"/>
      <c r="V18" s="39">
        <f t="shared" si="13"/>
        <v>0</v>
      </c>
      <c r="W18" s="33"/>
      <c r="X18" s="37"/>
      <c r="Y18" s="27"/>
      <c r="Z18" s="22"/>
      <c r="AA18" s="22"/>
      <c r="AB18" s="22"/>
      <c r="AC18" s="39">
        <f t="shared" si="14"/>
        <v>0</v>
      </c>
      <c r="AD18" s="28"/>
      <c r="AE18" s="37"/>
      <c r="AF18" s="27"/>
      <c r="AG18" s="22"/>
      <c r="AH18" s="22"/>
      <c r="AI18" s="22"/>
      <c r="AJ18" s="39">
        <f t="shared" si="15"/>
        <v>0</v>
      </c>
      <c r="AK18" s="28"/>
      <c r="AL18" s="37">
        <f t="shared" si="10"/>
        <v>35.700000000000003</v>
      </c>
    </row>
    <row r="19" spans="1:38" ht="25.5" customHeight="1" x14ac:dyDescent="0.3">
      <c r="A19" s="35" t="s">
        <v>39</v>
      </c>
      <c r="B19" s="44" t="s">
        <v>40</v>
      </c>
      <c r="C19" s="37">
        <v>59.46</v>
      </c>
      <c r="D19" s="27"/>
      <c r="E19" s="42"/>
      <c r="F19" s="42"/>
      <c r="G19" s="42"/>
      <c r="H19" s="39">
        <f t="shared" si="11"/>
        <v>0</v>
      </c>
      <c r="I19" s="40"/>
      <c r="J19" s="37"/>
      <c r="K19" s="42"/>
      <c r="L19" s="39"/>
      <c r="M19" s="39"/>
      <c r="N19" s="22"/>
      <c r="O19" s="39">
        <f t="shared" si="12"/>
        <v>0</v>
      </c>
      <c r="P19" s="28"/>
      <c r="Q19" s="37"/>
      <c r="R19" s="34"/>
      <c r="S19" s="22"/>
      <c r="T19" s="22"/>
      <c r="U19" s="22"/>
      <c r="V19" s="39">
        <f t="shared" si="13"/>
        <v>0</v>
      </c>
      <c r="W19" s="33"/>
      <c r="X19" s="37"/>
      <c r="Y19" s="27"/>
      <c r="Z19" s="22"/>
      <c r="AA19" s="22"/>
      <c r="AB19" s="22"/>
      <c r="AC19" s="39">
        <f t="shared" si="14"/>
        <v>0</v>
      </c>
      <c r="AD19" s="28"/>
      <c r="AE19" s="37"/>
      <c r="AF19" s="27"/>
      <c r="AG19" s="22"/>
      <c r="AH19" s="22"/>
      <c r="AI19" s="22"/>
      <c r="AJ19" s="39">
        <f t="shared" si="15"/>
        <v>0</v>
      </c>
      <c r="AK19" s="28"/>
      <c r="AL19" s="37">
        <f t="shared" si="10"/>
        <v>0</v>
      </c>
    </row>
    <row r="20" spans="1:38" ht="25.5" customHeight="1" x14ac:dyDescent="0.3">
      <c r="A20" s="35" t="s">
        <v>41</v>
      </c>
      <c r="B20" s="45" t="s">
        <v>42</v>
      </c>
      <c r="C20" s="37"/>
      <c r="D20" s="27"/>
      <c r="E20" s="42"/>
      <c r="F20" s="42"/>
      <c r="G20" s="42"/>
      <c r="H20" s="39">
        <f>SUM(D20:G20)</f>
        <v>0</v>
      </c>
      <c r="I20" s="40"/>
      <c r="J20" s="37"/>
      <c r="K20" s="42"/>
      <c r="L20" s="39"/>
      <c r="M20" s="39"/>
      <c r="N20" s="39">
        <v>145</v>
      </c>
      <c r="O20" s="39">
        <f>SUM(K20:N20)</f>
        <v>145</v>
      </c>
      <c r="P20" s="28"/>
      <c r="Q20" s="37"/>
      <c r="R20" s="34"/>
      <c r="S20" s="22"/>
      <c r="T20" s="22"/>
      <c r="U20" s="22"/>
      <c r="V20" s="39">
        <f t="shared" si="13"/>
        <v>0</v>
      </c>
      <c r="W20" s="33"/>
      <c r="X20" s="37"/>
      <c r="Y20" s="27"/>
      <c r="Z20" s="22"/>
      <c r="AA20" s="22"/>
      <c r="AB20" s="22"/>
      <c r="AC20" s="39">
        <f t="shared" si="14"/>
        <v>0</v>
      </c>
      <c r="AD20" s="28"/>
      <c r="AE20" s="37"/>
      <c r="AF20" s="27"/>
      <c r="AG20" s="22"/>
      <c r="AH20" s="22"/>
      <c r="AI20" s="22"/>
      <c r="AJ20" s="39">
        <f t="shared" si="15"/>
        <v>0</v>
      </c>
      <c r="AK20" s="28"/>
      <c r="AL20" s="37">
        <f t="shared" si="10"/>
        <v>145</v>
      </c>
    </row>
    <row r="21" spans="1:38" ht="25.5" customHeight="1" x14ac:dyDescent="0.3">
      <c r="A21" s="35" t="s">
        <v>43</v>
      </c>
      <c r="B21" s="45" t="s">
        <v>44</v>
      </c>
      <c r="C21" s="37"/>
      <c r="D21" s="27"/>
      <c r="E21" s="42"/>
      <c r="F21" s="42"/>
      <c r="G21" s="42"/>
      <c r="H21" s="39">
        <f>SUM(D21:G21)</f>
        <v>0</v>
      </c>
      <c r="I21" s="40"/>
      <c r="J21" s="37"/>
      <c r="K21" s="42"/>
      <c r="L21" s="39"/>
      <c r="M21" s="39"/>
      <c r="N21" s="39">
        <v>142.80000000000001</v>
      </c>
      <c r="O21" s="39">
        <f>SUM(K21:N21)</f>
        <v>142.80000000000001</v>
      </c>
      <c r="P21" s="28"/>
      <c r="Q21" s="37"/>
      <c r="R21" s="34"/>
      <c r="S21" s="22"/>
      <c r="T21" s="22"/>
      <c r="U21" s="22"/>
      <c r="V21" s="39">
        <f t="shared" si="13"/>
        <v>0</v>
      </c>
      <c r="W21" s="33"/>
      <c r="X21" s="37"/>
      <c r="Y21" s="27"/>
      <c r="Z21" s="22"/>
      <c r="AA21" s="22"/>
      <c r="AB21" s="22"/>
      <c r="AC21" s="39">
        <f t="shared" si="14"/>
        <v>0</v>
      </c>
      <c r="AD21" s="28"/>
      <c r="AE21" s="37"/>
      <c r="AF21" s="27"/>
      <c r="AG21" s="22"/>
      <c r="AH21" s="22"/>
      <c r="AI21" s="22"/>
      <c r="AJ21" s="39">
        <f t="shared" si="15"/>
        <v>0</v>
      </c>
      <c r="AK21" s="28"/>
      <c r="AL21" s="37">
        <f t="shared" si="10"/>
        <v>142.80000000000001</v>
      </c>
    </row>
    <row r="22" spans="1:38" ht="25.5" customHeight="1" x14ac:dyDescent="0.3">
      <c r="A22" s="35" t="s">
        <v>45</v>
      </c>
      <c r="B22" s="45" t="s">
        <v>46</v>
      </c>
      <c r="C22" s="37"/>
      <c r="D22" s="27"/>
      <c r="E22" s="42"/>
      <c r="F22" s="42"/>
      <c r="G22" s="42"/>
      <c r="H22" s="39">
        <f t="shared" si="11"/>
        <v>0</v>
      </c>
      <c r="I22" s="40"/>
      <c r="J22" s="37"/>
      <c r="K22" s="42"/>
      <c r="L22" s="39"/>
      <c r="M22" s="39"/>
      <c r="N22" s="22"/>
      <c r="O22" s="39">
        <f t="shared" si="12"/>
        <v>0</v>
      </c>
      <c r="P22" s="28"/>
      <c r="Q22" s="37"/>
      <c r="R22" s="34"/>
      <c r="S22" s="22"/>
      <c r="T22" s="39">
        <v>145</v>
      </c>
      <c r="U22" s="22"/>
      <c r="V22" s="39">
        <f t="shared" si="13"/>
        <v>145</v>
      </c>
      <c r="W22" s="33"/>
      <c r="X22" s="37"/>
      <c r="Y22" s="27"/>
      <c r="Z22" s="22"/>
      <c r="AA22" s="22"/>
      <c r="AB22" s="22"/>
      <c r="AC22" s="39">
        <f t="shared" si="14"/>
        <v>0</v>
      </c>
      <c r="AD22" s="28"/>
      <c r="AE22" s="37"/>
      <c r="AF22" s="27"/>
      <c r="AG22" s="22"/>
      <c r="AH22" s="22"/>
      <c r="AI22" s="22"/>
      <c r="AJ22" s="39">
        <f t="shared" si="15"/>
        <v>0</v>
      </c>
      <c r="AK22" s="28"/>
      <c r="AL22" s="37">
        <f t="shared" si="10"/>
        <v>145</v>
      </c>
    </row>
    <row r="23" spans="1:38" ht="25.5" customHeight="1" x14ac:dyDescent="0.3">
      <c r="A23" s="35" t="s">
        <v>47</v>
      </c>
      <c r="B23" s="45" t="s">
        <v>48</v>
      </c>
      <c r="C23" s="37"/>
      <c r="D23" s="27"/>
      <c r="E23" s="42"/>
      <c r="F23" s="42"/>
      <c r="G23" s="42"/>
      <c r="H23" s="39">
        <f t="shared" si="11"/>
        <v>0</v>
      </c>
      <c r="I23" s="40"/>
      <c r="J23" s="37"/>
      <c r="K23" s="42"/>
      <c r="L23" s="39"/>
      <c r="M23" s="39"/>
      <c r="N23" s="22"/>
      <c r="O23" s="39">
        <f t="shared" si="12"/>
        <v>0</v>
      </c>
      <c r="P23" s="28"/>
      <c r="Q23" s="37"/>
      <c r="R23" s="34"/>
      <c r="S23" s="22"/>
      <c r="T23" s="39">
        <v>147.94999999999999</v>
      </c>
      <c r="U23" s="22"/>
      <c r="V23" s="39">
        <f t="shared" si="13"/>
        <v>147.94999999999999</v>
      </c>
      <c r="W23" s="33"/>
      <c r="X23" s="37"/>
      <c r="Y23" s="27"/>
      <c r="Z23" s="22"/>
      <c r="AA23" s="22"/>
      <c r="AB23" s="22"/>
      <c r="AC23" s="39">
        <f t="shared" si="14"/>
        <v>0</v>
      </c>
      <c r="AD23" s="28"/>
      <c r="AE23" s="37"/>
      <c r="AF23" s="27"/>
      <c r="AG23" s="22"/>
      <c r="AH23" s="22"/>
      <c r="AI23" s="22"/>
      <c r="AJ23" s="39">
        <f t="shared" si="15"/>
        <v>0</v>
      </c>
      <c r="AK23" s="28"/>
      <c r="AL23" s="37">
        <f t="shared" si="10"/>
        <v>147.94999999999999</v>
      </c>
    </row>
    <row r="24" spans="1:38" ht="15.75" customHeight="1" x14ac:dyDescent="0.3">
      <c r="A24" s="24" t="s">
        <v>49</v>
      </c>
      <c r="B24" s="25" t="s">
        <v>50</v>
      </c>
      <c r="C24" s="26"/>
      <c r="D24" s="27">
        <f>SUM(D25:D40)</f>
        <v>0</v>
      </c>
      <c r="E24" s="27">
        <f t="shared" ref="E24:AL24" si="16">SUM(E25:E40)</f>
        <v>0</v>
      </c>
      <c r="F24" s="27">
        <f t="shared" si="16"/>
        <v>53</v>
      </c>
      <c r="G24" s="27">
        <f t="shared" si="16"/>
        <v>41.47</v>
      </c>
      <c r="H24" s="22">
        <f t="shared" si="16"/>
        <v>94.47</v>
      </c>
      <c r="I24" s="40">
        <f t="shared" si="16"/>
        <v>0</v>
      </c>
      <c r="J24" s="37">
        <f t="shared" si="16"/>
        <v>0</v>
      </c>
      <c r="K24" s="27">
        <f t="shared" si="16"/>
        <v>243</v>
      </c>
      <c r="L24" s="22">
        <f t="shared" si="16"/>
        <v>131.5</v>
      </c>
      <c r="M24" s="22">
        <f t="shared" si="16"/>
        <v>415</v>
      </c>
      <c r="N24" s="22">
        <f t="shared" si="16"/>
        <v>483.83000000000004</v>
      </c>
      <c r="O24" s="22">
        <f t="shared" si="16"/>
        <v>1273.33</v>
      </c>
      <c r="P24" s="28">
        <f t="shared" si="16"/>
        <v>0</v>
      </c>
      <c r="Q24" s="26">
        <f t="shared" si="16"/>
        <v>0</v>
      </c>
      <c r="R24" s="34">
        <f t="shared" si="16"/>
        <v>0</v>
      </c>
      <c r="S24" s="22">
        <f t="shared" si="16"/>
        <v>38.11</v>
      </c>
      <c r="T24" s="22">
        <f t="shared" si="16"/>
        <v>268.43</v>
      </c>
      <c r="U24" s="22">
        <f t="shared" si="16"/>
        <v>0</v>
      </c>
      <c r="V24" s="22">
        <f t="shared" si="16"/>
        <v>306.54000000000002</v>
      </c>
      <c r="W24" s="33">
        <f t="shared" si="16"/>
        <v>0</v>
      </c>
      <c r="X24" s="26">
        <f t="shared" si="16"/>
        <v>0</v>
      </c>
      <c r="Y24" s="27">
        <f t="shared" si="16"/>
        <v>0</v>
      </c>
      <c r="Z24" s="22">
        <f t="shared" si="16"/>
        <v>0</v>
      </c>
      <c r="AA24" s="22">
        <f t="shared" si="16"/>
        <v>0</v>
      </c>
      <c r="AB24" s="22">
        <f t="shared" si="16"/>
        <v>0</v>
      </c>
      <c r="AC24" s="22">
        <f t="shared" si="16"/>
        <v>0</v>
      </c>
      <c r="AD24" s="28">
        <f t="shared" si="16"/>
        <v>0</v>
      </c>
      <c r="AE24" s="26">
        <f t="shared" si="16"/>
        <v>0</v>
      </c>
      <c r="AF24" s="27">
        <f t="shared" si="16"/>
        <v>0</v>
      </c>
      <c r="AG24" s="22">
        <f t="shared" si="16"/>
        <v>0</v>
      </c>
      <c r="AH24" s="22">
        <f t="shared" si="16"/>
        <v>0</v>
      </c>
      <c r="AI24" s="22">
        <f t="shared" si="16"/>
        <v>0</v>
      </c>
      <c r="AJ24" s="22">
        <f t="shared" si="16"/>
        <v>0</v>
      </c>
      <c r="AK24" s="28">
        <f t="shared" si="16"/>
        <v>0</v>
      </c>
      <c r="AL24" s="26">
        <f t="shared" si="16"/>
        <v>1674.34</v>
      </c>
    </row>
    <row r="25" spans="1:38" ht="15.75" customHeight="1" x14ac:dyDescent="0.3">
      <c r="A25" s="35" t="s">
        <v>51</v>
      </c>
      <c r="B25" s="46" t="s">
        <v>52</v>
      </c>
      <c r="C25" s="26"/>
      <c r="D25" s="27"/>
      <c r="E25" s="39"/>
      <c r="F25" s="39"/>
      <c r="G25" s="22"/>
      <c r="H25" s="39"/>
      <c r="I25" s="40"/>
      <c r="J25" s="37"/>
      <c r="K25" s="27"/>
      <c r="L25" s="22"/>
      <c r="M25" s="108"/>
      <c r="N25" s="108">
        <v>90</v>
      </c>
      <c r="O25" s="108">
        <f t="shared" si="12"/>
        <v>90</v>
      </c>
      <c r="P25" s="28"/>
      <c r="Q25" s="37"/>
      <c r="R25" s="34"/>
      <c r="S25" s="22"/>
      <c r="T25" s="22"/>
      <c r="U25" s="22"/>
      <c r="V25" s="39">
        <f>SUM(R25:U25)</f>
        <v>0</v>
      </c>
      <c r="W25" s="33"/>
      <c r="X25" s="37"/>
      <c r="Y25" s="27"/>
      <c r="Z25" s="22"/>
      <c r="AA25" s="22"/>
      <c r="AB25" s="22"/>
      <c r="AC25" s="39">
        <f t="shared" si="14"/>
        <v>0</v>
      </c>
      <c r="AD25" s="28"/>
      <c r="AE25" s="37"/>
      <c r="AF25" s="27"/>
      <c r="AG25" s="22"/>
      <c r="AH25" s="22"/>
      <c r="AI25" s="22"/>
      <c r="AJ25" s="39"/>
      <c r="AK25" s="28"/>
      <c r="AL25" s="37">
        <f t="shared" si="10"/>
        <v>90</v>
      </c>
    </row>
    <row r="26" spans="1:38" ht="15.75" customHeight="1" x14ac:dyDescent="0.3">
      <c r="A26" s="35" t="s">
        <v>54</v>
      </c>
      <c r="B26" s="47" t="s">
        <v>55</v>
      </c>
      <c r="C26" s="26"/>
      <c r="D26" s="27"/>
      <c r="E26" s="39"/>
      <c r="F26" s="39"/>
      <c r="G26" s="22"/>
      <c r="H26" s="39"/>
      <c r="I26" s="40"/>
      <c r="J26" s="37"/>
      <c r="K26" s="27"/>
      <c r="L26" s="22"/>
      <c r="M26" s="108"/>
      <c r="N26" s="108">
        <v>95</v>
      </c>
      <c r="O26" s="108">
        <f t="shared" si="12"/>
        <v>95</v>
      </c>
      <c r="P26" s="28"/>
      <c r="Q26" s="37"/>
      <c r="R26" s="34"/>
      <c r="S26" s="22"/>
      <c r="T26" s="22"/>
      <c r="U26" s="22"/>
      <c r="V26" s="39">
        <f t="shared" ref="V26:V49" si="17">SUM(R26:U26)</f>
        <v>0</v>
      </c>
      <c r="W26" s="33"/>
      <c r="X26" s="37"/>
      <c r="Y26" s="27"/>
      <c r="Z26" s="22"/>
      <c r="AA26" s="22"/>
      <c r="AB26" s="22"/>
      <c r="AC26" s="39">
        <f t="shared" si="14"/>
        <v>0</v>
      </c>
      <c r="AD26" s="28"/>
      <c r="AE26" s="37"/>
      <c r="AF26" s="27"/>
      <c r="AG26" s="22"/>
      <c r="AH26" s="22"/>
      <c r="AI26" s="22"/>
      <c r="AJ26" s="39"/>
      <c r="AK26" s="28"/>
      <c r="AL26" s="37">
        <f t="shared" si="10"/>
        <v>95</v>
      </c>
    </row>
    <row r="27" spans="1:38" ht="36.75" customHeight="1" x14ac:dyDescent="0.3">
      <c r="A27" s="35" t="s">
        <v>56</v>
      </c>
      <c r="B27" s="45" t="s">
        <v>57</v>
      </c>
      <c r="C27" s="26"/>
      <c r="D27" s="27"/>
      <c r="E27" s="39"/>
      <c r="F27" s="39"/>
      <c r="G27" s="22"/>
      <c r="H27" s="39">
        <f t="shared" si="11"/>
        <v>0</v>
      </c>
      <c r="I27" s="40"/>
      <c r="J27" s="37"/>
      <c r="K27" s="116">
        <v>43</v>
      </c>
      <c r="L27" s="22"/>
      <c r="M27" s="22"/>
      <c r="N27" s="22"/>
      <c r="O27" s="108">
        <f t="shared" si="12"/>
        <v>43</v>
      </c>
      <c r="P27" s="28"/>
      <c r="Q27" s="37"/>
      <c r="R27" s="34"/>
      <c r="S27" s="22"/>
      <c r="T27" s="22"/>
      <c r="U27" s="22"/>
      <c r="V27" s="39">
        <f t="shared" si="17"/>
        <v>0</v>
      </c>
      <c r="W27" s="33"/>
      <c r="X27" s="37"/>
      <c r="Y27" s="27"/>
      <c r="Z27" s="22"/>
      <c r="AA27" s="22"/>
      <c r="AB27" s="22"/>
      <c r="AC27" s="39"/>
      <c r="AD27" s="28"/>
      <c r="AE27" s="37"/>
      <c r="AF27" s="27"/>
      <c r="AG27" s="22"/>
      <c r="AH27" s="22"/>
      <c r="AI27" s="22"/>
      <c r="AJ27" s="39"/>
      <c r="AK27" s="28"/>
      <c r="AL27" s="37">
        <f t="shared" si="10"/>
        <v>43</v>
      </c>
    </row>
    <row r="28" spans="1:38" ht="32.25" customHeight="1" x14ac:dyDescent="0.3">
      <c r="A28" s="35" t="s">
        <v>58</v>
      </c>
      <c r="B28" s="36" t="s">
        <v>59</v>
      </c>
      <c r="C28" s="26"/>
      <c r="D28" s="27"/>
      <c r="E28" s="39"/>
      <c r="F28" s="39"/>
      <c r="G28" s="39"/>
      <c r="H28" s="39">
        <f t="shared" si="11"/>
        <v>0</v>
      </c>
      <c r="I28" s="40"/>
      <c r="J28" s="37"/>
      <c r="K28" s="116"/>
      <c r="L28" s="108">
        <v>60.5</v>
      </c>
      <c r="M28" s="22"/>
      <c r="N28" s="22"/>
      <c r="O28" s="108">
        <f t="shared" si="12"/>
        <v>60.5</v>
      </c>
      <c r="P28" s="28"/>
      <c r="Q28" s="37"/>
      <c r="R28" s="34"/>
      <c r="S28" s="22"/>
      <c r="T28" s="22"/>
      <c r="U28" s="22"/>
      <c r="V28" s="39">
        <f t="shared" si="17"/>
        <v>0</v>
      </c>
      <c r="W28" s="33"/>
      <c r="X28" s="37"/>
      <c r="Y28" s="27"/>
      <c r="Z28" s="22"/>
      <c r="AA28" s="22"/>
      <c r="AB28" s="22"/>
      <c r="AC28" s="39">
        <f t="shared" ref="AC28:AC34" si="18">SUM(Y28:AB28)</f>
        <v>0</v>
      </c>
      <c r="AD28" s="28"/>
      <c r="AE28" s="37"/>
      <c r="AF28" s="27"/>
      <c r="AG28" s="22"/>
      <c r="AH28" s="22"/>
      <c r="AI28" s="22"/>
      <c r="AJ28" s="39"/>
      <c r="AK28" s="28"/>
      <c r="AL28" s="37">
        <f t="shared" si="10"/>
        <v>60.5</v>
      </c>
    </row>
    <row r="29" spans="1:38" ht="15.75" customHeight="1" x14ac:dyDescent="0.3">
      <c r="A29" s="35" t="s">
        <v>60</v>
      </c>
      <c r="B29" s="48" t="s">
        <v>61</v>
      </c>
      <c r="C29" s="26"/>
      <c r="D29" s="27"/>
      <c r="E29" s="39"/>
      <c r="F29" s="39"/>
      <c r="G29" s="39"/>
      <c r="H29" s="39">
        <f t="shared" si="11"/>
        <v>0</v>
      </c>
      <c r="I29" s="40"/>
      <c r="J29" s="37"/>
      <c r="K29" s="27"/>
      <c r="L29" s="22"/>
      <c r="M29" s="22"/>
      <c r="N29" s="22"/>
      <c r="O29" s="39">
        <f t="shared" si="12"/>
        <v>0</v>
      </c>
      <c r="P29" s="28"/>
      <c r="Q29" s="37"/>
      <c r="R29" s="34"/>
      <c r="S29" s="108">
        <v>33.11</v>
      </c>
      <c r="T29" s="22"/>
      <c r="U29" s="22"/>
      <c r="V29" s="108">
        <f t="shared" si="17"/>
        <v>33.11</v>
      </c>
      <c r="W29" s="33"/>
      <c r="X29" s="37"/>
      <c r="Y29" s="27"/>
      <c r="Z29" s="22"/>
      <c r="AA29" s="22"/>
      <c r="AB29" s="22"/>
      <c r="AC29" s="39">
        <f t="shared" si="18"/>
        <v>0</v>
      </c>
      <c r="AD29" s="28"/>
      <c r="AE29" s="37"/>
      <c r="AF29" s="27"/>
      <c r="AG29" s="22"/>
      <c r="AH29" s="22"/>
      <c r="AI29" s="22"/>
      <c r="AJ29" s="39"/>
      <c r="AK29" s="28"/>
      <c r="AL29" s="37">
        <f t="shared" si="10"/>
        <v>33.11</v>
      </c>
    </row>
    <row r="30" spans="1:38" ht="26.25" customHeight="1" x14ac:dyDescent="0.3">
      <c r="A30" s="35" t="s">
        <v>62</v>
      </c>
      <c r="B30" s="36" t="s">
        <v>63</v>
      </c>
      <c r="C30" s="26"/>
      <c r="D30" s="27"/>
      <c r="E30" s="39"/>
      <c r="F30" s="108">
        <v>53</v>
      </c>
      <c r="G30" s="109"/>
      <c r="H30" s="108">
        <f t="shared" si="11"/>
        <v>53</v>
      </c>
      <c r="I30" s="40"/>
      <c r="J30" s="37"/>
      <c r="K30" s="27"/>
      <c r="L30" s="22"/>
      <c r="M30" s="22"/>
      <c r="N30" s="22"/>
      <c r="O30" s="39">
        <f t="shared" si="12"/>
        <v>0</v>
      </c>
      <c r="P30" s="28"/>
      <c r="Q30" s="37"/>
      <c r="R30" s="34"/>
      <c r="S30" s="22"/>
      <c r="T30" s="22"/>
      <c r="U30" s="22"/>
      <c r="V30" s="39">
        <f t="shared" si="17"/>
        <v>0</v>
      </c>
      <c r="W30" s="33"/>
      <c r="X30" s="37"/>
      <c r="Y30" s="27"/>
      <c r="Z30" s="22"/>
      <c r="AA30" s="22"/>
      <c r="AB30" s="22"/>
      <c r="AC30" s="39">
        <f t="shared" si="18"/>
        <v>0</v>
      </c>
      <c r="AD30" s="28"/>
      <c r="AE30" s="37"/>
      <c r="AF30" s="27"/>
      <c r="AG30" s="22"/>
      <c r="AH30" s="22"/>
      <c r="AI30" s="22"/>
      <c r="AJ30" s="39"/>
      <c r="AK30" s="28"/>
      <c r="AL30" s="37">
        <f t="shared" si="10"/>
        <v>53</v>
      </c>
    </row>
    <row r="31" spans="1:38" ht="15.75" customHeight="1" x14ac:dyDescent="0.3">
      <c r="A31" s="35" t="s">
        <v>64</v>
      </c>
      <c r="B31" s="48" t="s">
        <v>65</v>
      </c>
      <c r="C31" s="26"/>
      <c r="D31" s="27"/>
      <c r="E31" s="39"/>
      <c r="F31" s="39"/>
      <c r="G31" s="108">
        <v>21.22</v>
      </c>
      <c r="H31" s="108">
        <f t="shared" si="11"/>
        <v>21.22</v>
      </c>
      <c r="I31" s="40"/>
      <c r="J31" s="37"/>
      <c r="K31" s="27"/>
      <c r="L31" s="22"/>
      <c r="M31" s="22"/>
      <c r="N31" s="22"/>
      <c r="O31" s="39">
        <f t="shared" si="12"/>
        <v>0</v>
      </c>
      <c r="P31" s="28"/>
      <c r="Q31" s="37"/>
      <c r="R31" s="34"/>
      <c r="S31" s="22"/>
      <c r="T31" s="22"/>
      <c r="U31" s="22"/>
      <c r="V31" s="39">
        <f t="shared" si="17"/>
        <v>0</v>
      </c>
      <c r="W31" s="33"/>
      <c r="X31" s="37"/>
      <c r="Y31" s="27"/>
      <c r="Z31" s="22"/>
      <c r="AA31" s="22"/>
      <c r="AB31" s="22"/>
      <c r="AC31" s="39">
        <f t="shared" si="18"/>
        <v>0</v>
      </c>
      <c r="AD31" s="28"/>
      <c r="AE31" s="37"/>
      <c r="AF31" s="27"/>
      <c r="AG31" s="22"/>
      <c r="AH31" s="22"/>
      <c r="AI31" s="22"/>
      <c r="AJ31" s="39"/>
      <c r="AK31" s="28"/>
      <c r="AL31" s="37">
        <f t="shared" si="10"/>
        <v>21.22</v>
      </c>
    </row>
    <row r="32" spans="1:38" ht="37.5" customHeight="1" x14ac:dyDescent="0.3">
      <c r="A32" s="35" t="s">
        <v>66</v>
      </c>
      <c r="B32" s="36" t="s">
        <v>67</v>
      </c>
      <c r="C32" s="26"/>
      <c r="D32" s="27"/>
      <c r="E32" s="39"/>
      <c r="F32" s="39"/>
      <c r="G32" s="22"/>
      <c r="H32" s="39">
        <f t="shared" si="11"/>
        <v>0</v>
      </c>
      <c r="I32" s="40"/>
      <c r="J32" s="37"/>
      <c r="K32" s="27"/>
      <c r="L32" s="22"/>
      <c r="M32" s="39"/>
      <c r="N32" s="22"/>
      <c r="O32" s="39">
        <f t="shared" si="12"/>
        <v>0</v>
      </c>
      <c r="P32" s="28"/>
      <c r="Q32" s="37"/>
      <c r="R32" s="34"/>
      <c r="S32" s="22"/>
      <c r="T32" s="108">
        <v>148.13</v>
      </c>
      <c r="U32" s="22"/>
      <c r="V32" s="108">
        <f t="shared" si="17"/>
        <v>148.13</v>
      </c>
      <c r="W32" s="33"/>
      <c r="X32" s="37"/>
      <c r="Y32" s="27"/>
      <c r="Z32" s="22"/>
      <c r="AA32" s="39"/>
      <c r="AB32" s="22"/>
      <c r="AC32" s="39">
        <f t="shared" si="18"/>
        <v>0</v>
      </c>
      <c r="AD32" s="28"/>
      <c r="AE32" s="37"/>
      <c r="AF32" s="27"/>
      <c r="AG32" s="22"/>
      <c r="AH32" s="22"/>
      <c r="AI32" s="22"/>
      <c r="AJ32" s="39"/>
      <c r="AK32" s="28"/>
      <c r="AL32" s="37">
        <f t="shared" si="10"/>
        <v>148.13</v>
      </c>
    </row>
    <row r="33" spans="1:38" ht="49.5" customHeight="1" x14ac:dyDescent="0.3">
      <c r="A33" s="35" t="s">
        <v>68</v>
      </c>
      <c r="B33" s="36" t="s">
        <v>69</v>
      </c>
      <c r="C33" s="26"/>
      <c r="D33" s="27"/>
      <c r="E33" s="39"/>
      <c r="F33" s="39"/>
      <c r="G33" s="22"/>
      <c r="H33" s="39">
        <f t="shared" si="11"/>
        <v>0</v>
      </c>
      <c r="I33" s="40"/>
      <c r="J33" s="37"/>
      <c r="K33" s="27"/>
      <c r="L33" s="22"/>
      <c r="M33" s="22"/>
      <c r="N33" s="39">
        <v>150</v>
      </c>
      <c r="O33" s="39">
        <f t="shared" si="12"/>
        <v>150</v>
      </c>
      <c r="P33" s="28"/>
      <c r="Q33" s="37"/>
      <c r="R33" s="34"/>
      <c r="S33" s="22"/>
      <c r="T33" s="22"/>
      <c r="U33" s="22"/>
      <c r="V33" s="39">
        <f t="shared" si="17"/>
        <v>0</v>
      </c>
      <c r="W33" s="33"/>
      <c r="X33" s="37"/>
      <c r="Y33" s="27"/>
      <c r="Z33" s="22"/>
      <c r="AA33" s="22"/>
      <c r="AB33" s="39"/>
      <c r="AC33" s="39">
        <f t="shared" si="18"/>
        <v>0</v>
      </c>
      <c r="AD33" s="28"/>
      <c r="AE33" s="37"/>
      <c r="AF33" s="27"/>
      <c r="AG33" s="22"/>
      <c r="AH33" s="22"/>
      <c r="AI33" s="22"/>
      <c r="AJ33" s="39"/>
      <c r="AK33" s="28"/>
      <c r="AL33" s="37">
        <f t="shared" si="10"/>
        <v>150</v>
      </c>
    </row>
    <row r="34" spans="1:38" ht="32.25" customHeight="1" x14ac:dyDescent="0.3">
      <c r="A34" s="35" t="s">
        <v>70</v>
      </c>
      <c r="B34" s="36" t="s">
        <v>71</v>
      </c>
      <c r="C34" s="26"/>
      <c r="D34" s="27"/>
      <c r="E34" s="39"/>
      <c r="F34" s="39"/>
      <c r="G34" s="22"/>
      <c r="H34" s="39">
        <f t="shared" si="11"/>
        <v>0</v>
      </c>
      <c r="I34" s="40"/>
      <c r="J34" s="37"/>
      <c r="K34" s="27"/>
      <c r="L34" s="22"/>
      <c r="M34" s="22"/>
      <c r="N34" s="39">
        <v>148.83000000000001</v>
      </c>
      <c r="O34" s="39">
        <f t="shared" si="12"/>
        <v>148.83000000000001</v>
      </c>
      <c r="P34" s="28"/>
      <c r="Q34" s="37"/>
      <c r="R34" s="34"/>
      <c r="S34" s="22"/>
      <c r="T34" s="22"/>
      <c r="U34" s="22"/>
      <c r="V34" s="39">
        <f t="shared" si="17"/>
        <v>0</v>
      </c>
      <c r="W34" s="33"/>
      <c r="X34" s="37"/>
      <c r="Y34" s="27"/>
      <c r="Z34" s="22"/>
      <c r="AA34" s="22"/>
      <c r="AB34" s="39"/>
      <c r="AC34" s="39">
        <f t="shared" si="18"/>
        <v>0</v>
      </c>
      <c r="AD34" s="28"/>
      <c r="AE34" s="37"/>
      <c r="AF34" s="27"/>
      <c r="AG34" s="22"/>
      <c r="AH34" s="22"/>
      <c r="AI34" s="22"/>
      <c r="AJ34" s="39"/>
      <c r="AK34" s="28"/>
      <c r="AL34" s="37">
        <f t="shared" si="10"/>
        <v>148.83000000000001</v>
      </c>
    </row>
    <row r="35" spans="1:38" ht="56.4" customHeight="1" x14ac:dyDescent="0.3">
      <c r="A35" s="35" t="s">
        <v>296</v>
      </c>
      <c r="B35" s="36" t="s">
        <v>303</v>
      </c>
      <c r="C35" s="26"/>
      <c r="D35" s="27"/>
      <c r="E35" s="42"/>
      <c r="F35" s="39"/>
      <c r="G35" s="39"/>
      <c r="H35" s="39">
        <f t="shared" si="11"/>
        <v>0</v>
      </c>
      <c r="I35" s="40"/>
      <c r="J35" s="37"/>
      <c r="K35" s="116">
        <v>200</v>
      </c>
      <c r="L35" s="22"/>
      <c r="M35" s="22"/>
      <c r="N35" s="39"/>
      <c r="O35" s="108">
        <f t="shared" si="12"/>
        <v>200</v>
      </c>
      <c r="P35" s="28"/>
      <c r="Q35" s="37"/>
      <c r="R35" s="34"/>
      <c r="S35" s="22"/>
      <c r="T35" s="22"/>
      <c r="U35" s="22"/>
      <c r="V35" s="39">
        <f t="shared" si="17"/>
        <v>0</v>
      </c>
      <c r="W35" s="33"/>
      <c r="X35" s="37"/>
      <c r="Y35" s="27"/>
      <c r="Z35" s="22"/>
      <c r="AA35" s="22"/>
      <c r="AB35" s="39"/>
      <c r="AC35" s="39"/>
      <c r="AD35" s="28"/>
      <c r="AE35" s="37"/>
      <c r="AF35" s="27"/>
      <c r="AG35" s="22"/>
      <c r="AH35" s="22"/>
      <c r="AI35" s="22"/>
      <c r="AJ35" s="39"/>
      <c r="AK35" s="28"/>
      <c r="AL35" s="37">
        <f t="shared" si="10"/>
        <v>200</v>
      </c>
    </row>
    <row r="36" spans="1:38" ht="32.25" customHeight="1" x14ac:dyDescent="0.3">
      <c r="A36" s="35" t="s">
        <v>297</v>
      </c>
      <c r="B36" s="187" t="s">
        <v>302</v>
      </c>
      <c r="C36" s="64"/>
      <c r="D36" s="65"/>
      <c r="E36" s="65"/>
      <c r="F36" s="39"/>
      <c r="G36" s="108">
        <v>20.25</v>
      </c>
      <c r="H36" s="108">
        <f t="shared" si="11"/>
        <v>20.25</v>
      </c>
      <c r="I36" s="40"/>
      <c r="J36" s="37"/>
      <c r="K36" s="27"/>
      <c r="L36" s="22"/>
      <c r="M36" s="22"/>
      <c r="N36" s="39"/>
      <c r="O36" s="39">
        <f t="shared" si="12"/>
        <v>0</v>
      </c>
      <c r="P36" s="28"/>
      <c r="Q36" s="37"/>
      <c r="R36" s="34"/>
      <c r="S36" s="22"/>
      <c r="T36" s="22"/>
      <c r="U36" s="22"/>
      <c r="V36" s="39">
        <f t="shared" si="17"/>
        <v>0</v>
      </c>
      <c r="W36" s="33"/>
      <c r="X36" s="37"/>
      <c r="Y36" s="27"/>
      <c r="Z36" s="22"/>
      <c r="AA36" s="22"/>
      <c r="AB36" s="39"/>
      <c r="AC36" s="39"/>
      <c r="AD36" s="28"/>
      <c r="AE36" s="37"/>
      <c r="AF36" s="27"/>
      <c r="AG36" s="22"/>
      <c r="AH36" s="22"/>
      <c r="AI36" s="22"/>
      <c r="AJ36" s="39"/>
      <c r="AK36" s="28"/>
      <c r="AL36" s="37">
        <f t="shared" si="10"/>
        <v>20.25</v>
      </c>
    </row>
    <row r="37" spans="1:38" ht="39.6" customHeight="1" x14ac:dyDescent="0.3">
      <c r="A37" s="35" t="s">
        <v>298</v>
      </c>
      <c r="B37" s="43" t="s">
        <v>295</v>
      </c>
      <c r="C37" s="26"/>
      <c r="D37" s="27"/>
      <c r="E37" s="39"/>
      <c r="F37" s="39"/>
      <c r="G37" s="22"/>
      <c r="H37" s="39">
        <f t="shared" si="11"/>
        <v>0</v>
      </c>
      <c r="I37" s="40"/>
      <c r="J37" s="37"/>
      <c r="K37" s="27"/>
      <c r="L37" s="22"/>
      <c r="M37" s="22"/>
      <c r="N37" s="39"/>
      <c r="O37" s="39">
        <f t="shared" si="12"/>
        <v>0</v>
      </c>
      <c r="P37" s="28"/>
      <c r="Q37" s="37"/>
      <c r="R37" s="34"/>
      <c r="S37" s="39"/>
      <c r="T37" s="108">
        <v>115.3</v>
      </c>
      <c r="U37" s="109"/>
      <c r="V37" s="108">
        <f t="shared" si="17"/>
        <v>115.3</v>
      </c>
      <c r="W37" s="33"/>
      <c r="X37" s="37"/>
      <c r="Y37" s="27"/>
      <c r="Z37" s="22"/>
      <c r="AA37" s="22"/>
      <c r="AB37" s="39"/>
      <c r="AC37" s="39"/>
      <c r="AD37" s="28"/>
      <c r="AE37" s="37"/>
      <c r="AF37" s="27"/>
      <c r="AG37" s="22"/>
      <c r="AH37" s="22"/>
      <c r="AI37" s="22"/>
      <c r="AJ37" s="39"/>
      <c r="AK37" s="28"/>
      <c r="AL37" s="37">
        <f t="shared" si="10"/>
        <v>115.3</v>
      </c>
    </row>
    <row r="38" spans="1:38" ht="35.4" customHeight="1" x14ac:dyDescent="0.3">
      <c r="A38" s="35" t="s">
        <v>307</v>
      </c>
      <c r="B38" s="188" t="s">
        <v>301</v>
      </c>
      <c r="C38" s="26"/>
      <c r="D38" s="27"/>
      <c r="E38" s="39"/>
      <c r="F38" s="39"/>
      <c r="G38" s="22"/>
      <c r="H38" s="39">
        <f t="shared" si="11"/>
        <v>0</v>
      </c>
      <c r="I38" s="40"/>
      <c r="J38" s="37"/>
      <c r="K38" s="116"/>
      <c r="L38" s="109"/>
      <c r="M38" s="108">
        <v>410</v>
      </c>
      <c r="N38" s="108"/>
      <c r="O38" s="108">
        <f t="shared" si="12"/>
        <v>410</v>
      </c>
      <c r="P38" s="28"/>
      <c r="Q38" s="37"/>
      <c r="R38" s="34"/>
      <c r="S38" s="22"/>
      <c r="T38" s="22"/>
      <c r="U38" s="22"/>
      <c r="V38" s="39">
        <f t="shared" si="17"/>
        <v>0</v>
      </c>
      <c r="W38" s="33"/>
      <c r="X38" s="37"/>
      <c r="Y38" s="27"/>
      <c r="Z38" s="22"/>
      <c r="AA38" s="22"/>
      <c r="AB38" s="39"/>
      <c r="AC38" s="39"/>
      <c r="AD38" s="28"/>
      <c r="AE38" s="37"/>
      <c r="AF38" s="27"/>
      <c r="AG38" s="22"/>
      <c r="AH38" s="22"/>
      <c r="AI38" s="22"/>
      <c r="AJ38" s="39"/>
      <c r="AK38" s="28"/>
      <c r="AL38" s="37">
        <f t="shared" si="10"/>
        <v>410</v>
      </c>
    </row>
    <row r="39" spans="1:38" s="115" customFormat="1" ht="70.8" customHeight="1" x14ac:dyDescent="0.3">
      <c r="A39" s="104" t="s">
        <v>318</v>
      </c>
      <c r="B39" s="204" t="s">
        <v>104</v>
      </c>
      <c r="C39" s="106"/>
      <c r="D39" s="107"/>
      <c r="E39" s="108"/>
      <c r="F39" s="108"/>
      <c r="G39" s="109"/>
      <c r="H39" s="108">
        <f t="shared" ref="H39" si="19">SUM(D39:G39)</f>
        <v>0</v>
      </c>
      <c r="I39" s="110"/>
      <c r="J39" s="111"/>
      <c r="K39" s="116"/>
      <c r="L39" s="108">
        <v>5</v>
      </c>
      <c r="M39" s="108">
        <v>5</v>
      </c>
      <c r="N39" s="108"/>
      <c r="O39" s="108">
        <f t="shared" ref="O39:O40" si="20">SUM(K39:N39)</f>
        <v>10</v>
      </c>
      <c r="P39" s="112"/>
      <c r="Q39" s="111"/>
      <c r="R39" s="113"/>
      <c r="S39" s="108">
        <v>5</v>
      </c>
      <c r="T39" s="108">
        <v>5</v>
      </c>
      <c r="U39" s="109"/>
      <c r="V39" s="108">
        <f t="shared" ref="V39" si="21">SUM(R39:U39)</f>
        <v>10</v>
      </c>
      <c r="W39" s="114"/>
      <c r="X39" s="111"/>
      <c r="Y39" s="107"/>
      <c r="Z39" s="109"/>
      <c r="AA39" s="109"/>
      <c r="AB39" s="108"/>
      <c r="AC39" s="108"/>
      <c r="AD39" s="112"/>
      <c r="AE39" s="111"/>
      <c r="AF39" s="107"/>
      <c r="AG39" s="109"/>
      <c r="AH39" s="109"/>
      <c r="AI39" s="109"/>
      <c r="AJ39" s="108"/>
      <c r="AK39" s="112"/>
      <c r="AL39" s="111">
        <f t="shared" ref="AL39:AL40" si="22">H39+O39+V39+AC39+AJ39</f>
        <v>20</v>
      </c>
    </row>
    <row r="40" spans="1:38" s="115" customFormat="1" ht="39" customHeight="1" x14ac:dyDescent="0.3">
      <c r="A40" s="104" t="s">
        <v>323</v>
      </c>
      <c r="B40" s="174" t="s">
        <v>322</v>
      </c>
      <c r="C40" s="106"/>
      <c r="D40" s="107"/>
      <c r="E40" s="108"/>
      <c r="F40" s="108"/>
      <c r="G40" s="109"/>
      <c r="H40" s="108"/>
      <c r="I40" s="110"/>
      <c r="J40" s="111"/>
      <c r="K40" s="116"/>
      <c r="L40" s="108">
        <v>66</v>
      </c>
      <c r="M40" s="108"/>
      <c r="N40" s="108"/>
      <c r="O40" s="108">
        <f t="shared" si="20"/>
        <v>66</v>
      </c>
      <c r="P40" s="112"/>
      <c r="Q40" s="111"/>
      <c r="R40" s="113"/>
      <c r="S40" s="108"/>
      <c r="T40" s="108"/>
      <c r="U40" s="109"/>
      <c r="V40" s="108"/>
      <c r="W40" s="114"/>
      <c r="X40" s="111"/>
      <c r="Y40" s="107"/>
      <c r="Z40" s="109"/>
      <c r="AA40" s="109"/>
      <c r="AB40" s="108"/>
      <c r="AC40" s="108"/>
      <c r="AD40" s="112"/>
      <c r="AE40" s="111"/>
      <c r="AF40" s="107"/>
      <c r="AG40" s="109"/>
      <c r="AH40" s="109"/>
      <c r="AI40" s="109"/>
      <c r="AJ40" s="108"/>
      <c r="AK40" s="112"/>
      <c r="AL40" s="111">
        <f t="shared" si="22"/>
        <v>66</v>
      </c>
    </row>
    <row r="41" spans="1:38" ht="15.75" customHeight="1" x14ac:dyDescent="0.3">
      <c r="A41" s="24" t="s">
        <v>72</v>
      </c>
      <c r="B41" s="25" t="s">
        <v>73</v>
      </c>
      <c r="C41" s="26">
        <f>SUM(C42:C47)</f>
        <v>1113.27</v>
      </c>
      <c r="D41" s="27">
        <f t="shared" ref="D41:AL41" si="23">SUM(D42:D47)</f>
        <v>855.46</v>
      </c>
      <c r="E41" s="22">
        <f t="shared" si="23"/>
        <v>517.47</v>
      </c>
      <c r="F41" s="22">
        <f t="shared" si="23"/>
        <v>517.46</v>
      </c>
      <c r="G41" s="22">
        <f t="shared" si="23"/>
        <v>0</v>
      </c>
      <c r="H41" s="22">
        <f t="shared" si="23"/>
        <v>1890.39</v>
      </c>
      <c r="I41" s="22">
        <f t="shared" si="23"/>
        <v>0</v>
      </c>
      <c r="J41" s="26">
        <f t="shared" si="23"/>
        <v>0</v>
      </c>
      <c r="K41" s="27">
        <f t="shared" si="23"/>
        <v>0</v>
      </c>
      <c r="L41" s="22">
        <f t="shared" si="23"/>
        <v>0</v>
      </c>
      <c r="M41" s="22">
        <f t="shared" si="23"/>
        <v>135</v>
      </c>
      <c r="N41" s="22">
        <f t="shared" si="23"/>
        <v>30</v>
      </c>
      <c r="O41" s="22">
        <f t="shared" si="23"/>
        <v>165</v>
      </c>
      <c r="P41" s="28">
        <f t="shared" si="23"/>
        <v>0</v>
      </c>
      <c r="Q41" s="26">
        <f t="shared" si="23"/>
        <v>0</v>
      </c>
      <c r="R41" s="34">
        <f t="shared" si="23"/>
        <v>0</v>
      </c>
      <c r="S41" s="22">
        <f t="shared" si="23"/>
        <v>0</v>
      </c>
      <c r="T41" s="22">
        <f t="shared" si="23"/>
        <v>0</v>
      </c>
      <c r="U41" s="22">
        <f t="shared" si="23"/>
        <v>0</v>
      </c>
      <c r="V41" s="39">
        <f t="shared" si="17"/>
        <v>0</v>
      </c>
      <c r="W41" s="33">
        <f t="shared" si="23"/>
        <v>0</v>
      </c>
      <c r="X41" s="26">
        <f t="shared" si="23"/>
        <v>0</v>
      </c>
      <c r="Y41" s="27">
        <f t="shared" si="23"/>
        <v>0</v>
      </c>
      <c r="Z41" s="22">
        <f t="shared" si="23"/>
        <v>0</v>
      </c>
      <c r="AA41" s="22">
        <f t="shared" si="23"/>
        <v>0</v>
      </c>
      <c r="AB41" s="22">
        <f t="shared" si="23"/>
        <v>0</v>
      </c>
      <c r="AC41" s="22">
        <f t="shared" si="23"/>
        <v>0</v>
      </c>
      <c r="AD41" s="28">
        <f t="shared" si="23"/>
        <v>0</v>
      </c>
      <c r="AE41" s="26">
        <f t="shared" si="23"/>
        <v>0</v>
      </c>
      <c r="AF41" s="27">
        <f t="shared" si="23"/>
        <v>0</v>
      </c>
      <c r="AG41" s="22">
        <f t="shared" si="23"/>
        <v>0</v>
      </c>
      <c r="AH41" s="22">
        <f t="shared" si="23"/>
        <v>0</v>
      </c>
      <c r="AI41" s="22">
        <f t="shared" si="23"/>
        <v>0</v>
      </c>
      <c r="AJ41" s="22">
        <f t="shared" si="23"/>
        <v>0</v>
      </c>
      <c r="AK41" s="28">
        <f t="shared" si="23"/>
        <v>0</v>
      </c>
      <c r="AL41" s="26">
        <f t="shared" si="23"/>
        <v>2055.3900000000003</v>
      </c>
    </row>
    <row r="42" spans="1:38" ht="39" customHeight="1" x14ac:dyDescent="0.3">
      <c r="A42" s="35" t="s">
        <v>74</v>
      </c>
      <c r="B42" s="36" t="s">
        <v>28</v>
      </c>
      <c r="C42" s="49">
        <v>1093.45</v>
      </c>
      <c r="D42" s="50">
        <v>265.76</v>
      </c>
      <c r="E42" s="27"/>
      <c r="F42" s="22"/>
      <c r="G42" s="22"/>
      <c r="H42" s="39">
        <f>SUM(D42:G42)</f>
        <v>265.76</v>
      </c>
      <c r="I42" s="40"/>
      <c r="J42" s="37"/>
      <c r="K42" s="27"/>
      <c r="L42" s="22"/>
      <c r="M42" s="22"/>
      <c r="N42" s="22"/>
      <c r="O42" s="39">
        <f>SUM(K42:N42)</f>
        <v>0</v>
      </c>
      <c r="P42" s="28"/>
      <c r="Q42" s="37">
        <f t="shared" ref="Q42:Q44" si="24">J42+O42-P42</f>
        <v>0</v>
      </c>
      <c r="R42" s="34"/>
      <c r="S42" s="22"/>
      <c r="T42" s="22"/>
      <c r="U42" s="22"/>
      <c r="V42" s="39">
        <f t="shared" si="17"/>
        <v>0</v>
      </c>
      <c r="W42" s="33"/>
      <c r="X42" s="37">
        <f t="shared" ref="X42:X44" si="25">Q42+V42-W42</f>
        <v>0</v>
      </c>
      <c r="Y42" s="27"/>
      <c r="Z42" s="22"/>
      <c r="AA42" s="22"/>
      <c r="AB42" s="22"/>
      <c r="AC42" s="39">
        <f>SUM(Y42:AB42)</f>
        <v>0</v>
      </c>
      <c r="AD42" s="28"/>
      <c r="AE42" s="37"/>
      <c r="AF42" s="27"/>
      <c r="AG42" s="22"/>
      <c r="AH42" s="22"/>
      <c r="AI42" s="22"/>
      <c r="AJ42" s="39">
        <f>SUM(AF42:AI42)</f>
        <v>0</v>
      </c>
      <c r="AK42" s="28"/>
      <c r="AL42" s="37">
        <f t="shared" si="10"/>
        <v>265.76</v>
      </c>
    </row>
    <row r="43" spans="1:38" ht="39" customHeight="1" x14ac:dyDescent="0.3">
      <c r="A43" s="35" t="s">
        <v>75</v>
      </c>
      <c r="B43" s="36" t="s">
        <v>30</v>
      </c>
      <c r="C43" s="37"/>
      <c r="D43" s="40">
        <v>589.70000000000005</v>
      </c>
      <c r="E43" s="39">
        <v>517.47</v>
      </c>
      <c r="F43" s="39">
        <v>517.46</v>
      </c>
      <c r="G43" s="22"/>
      <c r="H43" s="39">
        <f>SUM(D43:G43)</f>
        <v>1624.63</v>
      </c>
      <c r="I43" s="40"/>
      <c r="J43" s="37"/>
      <c r="K43" s="27"/>
      <c r="L43" s="22"/>
      <c r="M43" s="22"/>
      <c r="N43" s="22"/>
      <c r="O43" s="39">
        <f>SUM(K43:N43)</f>
        <v>0</v>
      </c>
      <c r="P43" s="28"/>
      <c r="Q43" s="37">
        <f t="shared" si="24"/>
        <v>0</v>
      </c>
      <c r="R43" s="34"/>
      <c r="S43" s="22"/>
      <c r="T43" s="22"/>
      <c r="U43" s="22"/>
      <c r="V43" s="39">
        <f t="shared" si="17"/>
        <v>0</v>
      </c>
      <c r="W43" s="33"/>
      <c r="X43" s="37">
        <f t="shared" si="25"/>
        <v>0</v>
      </c>
      <c r="Y43" s="27"/>
      <c r="Z43" s="22"/>
      <c r="AA43" s="22"/>
      <c r="AB43" s="22"/>
      <c r="AC43" s="39">
        <f>SUM(Y43:AB43)</f>
        <v>0</v>
      </c>
      <c r="AD43" s="28"/>
      <c r="AE43" s="37"/>
      <c r="AF43" s="27"/>
      <c r="AG43" s="22"/>
      <c r="AH43" s="22"/>
      <c r="AI43" s="22"/>
      <c r="AJ43" s="39">
        <f>SUM(AF43:AI43)</f>
        <v>0</v>
      </c>
      <c r="AK43" s="28"/>
      <c r="AL43" s="37">
        <f t="shared" si="10"/>
        <v>1624.63</v>
      </c>
    </row>
    <row r="44" spans="1:38" ht="47.25" customHeight="1" x14ac:dyDescent="0.3">
      <c r="A44" s="104" t="s">
        <v>76</v>
      </c>
      <c r="B44" s="105" t="s">
        <v>38</v>
      </c>
      <c r="C44" s="37"/>
      <c r="D44" s="42"/>
      <c r="E44" s="22"/>
      <c r="F44" s="22"/>
      <c r="G44" s="22"/>
      <c r="H44" s="39">
        <f t="shared" ref="H44:H49" si="26">SUM(D44:G44)</f>
        <v>0</v>
      </c>
      <c r="I44" s="40"/>
      <c r="J44" s="37"/>
      <c r="K44" s="27"/>
      <c r="L44" s="22"/>
      <c r="M44" s="22"/>
      <c r="N44" s="22"/>
      <c r="O44" s="39">
        <f t="shared" ref="O44:O49" si="27">SUM(K44:N44)</f>
        <v>0</v>
      </c>
      <c r="P44" s="28"/>
      <c r="Q44" s="37">
        <f t="shared" si="24"/>
        <v>0</v>
      </c>
      <c r="R44" s="34"/>
      <c r="S44" s="22"/>
      <c r="T44" s="22"/>
      <c r="U44" s="22"/>
      <c r="V44" s="39">
        <f t="shared" si="17"/>
        <v>0</v>
      </c>
      <c r="W44" s="33"/>
      <c r="X44" s="37">
        <f t="shared" si="25"/>
        <v>0</v>
      </c>
      <c r="Y44" s="27"/>
      <c r="Z44" s="22"/>
      <c r="AA44" s="22"/>
      <c r="AB44" s="22"/>
      <c r="AC44" s="39">
        <f t="shared" ref="AC44" si="28">SUM(Y44:AB44)</f>
        <v>0</v>
      </c>
      <c r="AD44" s="28"/>
      <c r="AE44" s="37"/>
      <c r="AF44" s="27"/>
      <c r="AG44" s="22"/>
      <c r="AH44" s="22"/>
      <c r="AI44" s="22"/>
      <c r="AJ44" s="39">
        <f t="shared" ref="AJ44" si="29">SUM(AF44:AI44)</f>
        <v>0</v>
      </c>
      <c r="AK44" s="28"/>
      <c r="AL44" s="37">
        <f t="shared" si="10"/>
        <v>0</v>
      </c>
    </row>
    <row r="45" spans="1:38" s="115" customFormat="1" ht="21" customHeight="1" x14ac:dyDescent="0.3">
      <c r="A45" s="35" t="s">
        <v>77</v>
      </c>
      <c r="B45" s="36" t="s">
        <v>84</v>
      </c>
      <c r="C45" s="37"/>
      <c r="D45" s="42"/>
      <c r="E45" s="39"/>
      <c r="F45" s="22"/>
      <c r="G45" s="22"/>
      <c r="H45" s="39">
        <f t="shared" si="26"/>
        <v>0</v>
      </c>
      <c r="I45" s="40"/>
      <c r="J45" s="37"/>
      <c r="K45" s="27"/>
      <c r="L45" s="22"/>
      <c r="M45" s="108">
        <v>135</v>
      </c>
      <c r="N45" s="22"/>
      <c r="O45" s="108">
        <f t="shared" si="27"/>
        <v>135</v>
      </c>
      <c r="P45" s="28"/>
      <c r="Q45" s="37"/>
      <c r="R45" s="34"/>
      <c r="S45" s="22"/>
      <c r="T45" s="22"/>
      <c r="U45" s="22"/>
      <c r="V45" s="39">
        <f t="shared" si="17"/>
        <v>0</v>
      </c>
      <c r="W45" s="33"/>
      <c r="X45" s="37"/>
      <c r="Y45" s="27"/>
      <c r="Z45" s="22"/>
      <c r="AA45" s="22"/>
      <c r="AB45" s="22"/>
      <c r="AC45" s="39"/>
      <c r="AD45" s="28"/>
      <c r="AE45" s="37"/>
      <c r="AF45" s="27"/>
      <c r="AG45" s="22"/>
      <c r="AH45" s="22"/>
      <c r="AI45" s="22"/>
      <c r="AJ45" s="39"/>
      <c r="AK45" s="28"/>
      <c r="AL45" s="37">
        <f t="shared" si="10"/>
        <v>135</v>
      </c>
    </row>
    <row r="46" spans="1:38" ht="21" customHeight="1" x14ac:dyDescent="0.3">
      <c r="A46" s="35" t="s">
        <v>78</v>
      </c>
      <c r="B46" s="44" t="s">
        <v>40</v>
      </c>
      <c r="C46" s="37">
        <v>19.82</v>
      </c>
      <c r="D46" s="42"/>
      <c r="E46" s="42"/>
      <c r="F46" s="27"/>
      <c r="G46" s="27"/>
      <c r="H46" s="39">
        <f t="shared" si="26"/>
        <v>0</v>
      </c>
      <c r="I46" s="40"/>
      <c r="J46" s="37"/>
      <c r="K46" s="27"/>
      <c r="L46" s="22"/>
      <c r="M46" s="22"/>
      <c r="N46" s="22"/>
      <c r="O46" s="39">
        <f t="shared" si="27"/>
        <v>0</v>
      </c>
      <c r="P46" s="28"/>
      <c r="Q46" s="37"/>
      <c r="R46" s="34"/>
      <c r="S46" s="27"/>
      <c r="T46" s="27"/>
      <c r="U46" s="27"/>
      <c r="V46" s="39">
        <f t="shared" si="17"/>
        <v>0</v>
      </c>
      <c r="W46" s="33"/>
      <c r="X46" s="37"/>
      <c r="Y46" s="27"/>
      <c r="Z46" s="22"/>
      <c r="AA46" s="22"/>
      <c r="AB46" s="22"/>
      <c r="AC46" s="39"/>
      <c r="AD46" s="28"/>
      <c r="AE46" s="37"/>
      <c r="AF46" s="27"/>
      <c r="AG46" s="27"/>
      <c r="AH46" s="27"/>
      <c r="AI46" s="27"/>
      <c r="AJ46" s="39"/>
      <c r="AK46" s="28"/>
      <c r="AL46" s="37">
        <f t="shared" si="10"/>
        <v>0</v>
      </c>
    </row>
    <row r="47" spans="1:38" ht="21" customHeight="1" x14ac:dyDescent="0.3">
      <c r="A47" s="35" t="s">
        <v>306</v>
      </c>
      <c r="B47" s="189" t="s">
        <v>305</v>
      </c>
      <c r="C47" s="37"/>
      <c r="D47" s="42"/>
      <c r="E47" s="42"/>
      <c r="F47" s="27"/>
      <c r="G47" s="42"/>
      <c r="H47" s="39">
        <f t="shared" si="26"/>
        <v>0</v>
      </c>
      <c r="I47" s="40"/>
      <c r="J47" s="37"/>
      <c r="K47" s="27"/>
      <c r="L47" s="22"/>
      <c r="M47" s="22"/>
      <c r="N47" s="108">
        <v>30</v>
      </c>
      <c r="O47" s="108">
        <f t="shared" si="27"/>
        <v>30</v>
      </c>
      <c r="P47" s="28"/>
      <c r="Q47" s="37"/>
      <c r="R47" s="34"/>
      <c r="S47" s="27"/>
      <c r="T47" s="27"/>
      <c r="U47" s="27"/>
      <c r="V47" s="39">
        <f t="shared" si="17"/>
        <v>0</v>
      </c>
      <c r="W47" s="33"/>
      <c r="X47" s="37"/>
      <c r="Y47" s="27"/>
      <c r="Z47" s="22"/>
      <c r="AA47" s="22"/>
      <c r="AB47" s="22"/>
      <c r="AC47" s="39"/>
      <c r="AD47" s="28"/>
      <c r="AE47" s="37"/>
      <c r="AF47" s="27"/>
      <c r="AG47" s="27"/>
      <c r="AH47" s="27"/>
      <c r="AI47" s="27"/>
      <c r="AJ47" s="39"/>
      <c r="AK47" s="28"/>
      <c r="AL47" s="37">
        <f t="shared" si="10"/>
        <v>30</v>
      </c>
    </row>
    <row r="48" spans="1:38" ht="15.75" customHeight="1" x14ac:dyDescent="0.3">
      <c r="A48" s="24" t="s">
        <v>79</v>
      </c>
      <c r="B48" s="25" t="s">
        <v>80</v>
      </c>
      <c r="C48" s="26"/>
      <c r="D48" s="27">
        <f>SUM(D49:D49)</f>
        <v>0</v>
      </c>
      <c r="E48" s="27">
        <f>SUM(E49:E49)</f>
        <v>0</v>
      </c>
      <c r="F48" s="27">
        <f>SUM(F49:F49)</f>
        <v>0</v>
      </c>
      <c r="G48" s="27">
        <f>SUM(G49:G49)</f>
        <v>0</v>
      </c>
      <c r="H48" s="22">
        <f t="shared" si="26"/>
        <v>0</v>
      </c>
      <c r="I48" s="28"/>
      <c r="J48" s="37"/>
      <c r="K48" s="27">
        <f>SUM(K49:K49)</f>
        <v>0</v>
      </c>
      <c r="L48" s="22">
        <f>SUM(L49:L49)</f>
        <v>0</v>
      </c>
      <c r="M48" s="22">
        <f>SUM(M49:M49)</f>
        <v>0</v>
      </c>
      <c r="N48" s="22">
        <f>SUM(N49:N49)</f>
        <v>287.8</v>
      </c>
      <c r="O48" s="22">
        <f t="shared" si="27"/>
        <v>287.8</v>
      </c>
      <c r="P48" s="28"/>
      <c r="Q48" s="37"/>
      <c r="R48" s="34">
        <f>SUM(R49:R49)</f>
        <v>0</v>
      </c>
      <c r="S48" s="27">
        <f>SUM(S49:S49)</f>
        <v>0</v>
      </c>
      <c r="T48" s="27">
        <f>SUM(T49:T49)</f>
        <v>292.95</v>
      </c>
      <c r="U48" s="27">
        <f>SUM(U49:U49)</f>
        <v>0</v>
      </c>
      <c r="V48" s="22">
        <f t="shared" si="17"/>
        <v>292.95</v>
      </c>
      <c r="W48" s="33"/>
      <c r="X48" s="37"/>
      <c r="Y48" s="27">
        <f>SUM(Y49:Y49)</f>
        <v>0</v>
      </c>
      <c r="Z48" s="22">
        <f>SUM(Z49:Z49)</f>
        <v>0</v>
      </c>
      <c r="AA48" s="22">
        <f>SUM(AA49:AA49)</f>
        <v>0</v>
      </c>
      <c r="AB48" s="22">
        <f>SUM(AB49:AB49)</f>
        <v>0</v>
      </c>
      <c r="AC48" s="22">
        <f t="shared" ref="AC48:AC49" si="30">SUM(Y48:AB48)</f>
        <v>0</v>
      </c>
      <c r="AD48" s="28"/>
      <c r="AE48" s="37"/>
      <c r="AF48" s="27">
        <f>SUM(AF49:AF49)</f>
        <v>0</v>
      </c>
      <c r="AG48" s="27">
        <f>SUM(AG49:AG49)</f>
        <v>0</v>
      </c>
      <c r="AH48" s="27">
        <f>SUM(AH49:AH49)</f>
        <v>0</v>
      </c>
      <c r="AI48" s="27">
        <f>SUM(AI49:AI49)</f>
        <v>0</v>
      </c>
      <c r="AJ48" s="22">
        <f t="shared" ref="AJ48:AJ49" si="31">SUM(AF48:AI48)</f>
        <v>0</v>
      </c>
      <c r="AK48" s="28"/>
      <c r="AL48" s="26">
        <f>SUM(AL49:AL49)</f>
        <v>580.75</v>
      </c>
    </row>
    <row r="49" spans="1:40" ht="15.75" customHeight="1" x14ac:dyDescent="0.3">
      <c r="A49" s="35" t="s">
        <v>81</v>
      </c>
      <c r="B49" s="48" t="s">
        <v>283</v>
      </c>
      <c r="C49" s="26"/>
      <c r="D49" s="27"/>
      <c r="E49" s="27"/>
      <c r="F49" s="27"/>
      <c r="G49" s="42">
        <v>0</v>
      </c>
      <c r="H49" s="39">
        <f t="shared" si="26"/>
        <v>0</v>
      </c>
      <c r="I49" s="28"/>
      <c r="J49" s="37"/>
      <c r="K49" s="27"/>
      <c r="L49" s="22"/>
      <c r="M49" s="22"/>
      <c r="N49" s="39">
        <v>287.8</v>
      </c>
      <c r="O49" s="39">
        <f t="shared" si="27"/>
        <v>287.8</v>
      </c>
      <c r="P49" s="28"/>
      <c r="Q49" s="37"/>
      <c r="R49" s="51"/>
      <c r="S49" s="39"/>
      <c r="T49" s="39">
        <v>292.95</v>
      </c>
      <c r="U49" s="39"/>
      <c r="V49" s="39">
        <f t="shared" si="17"/>
        <v>292.95</v>
      </c>
      <c r="W49" s="33"/>
      <c r="X49" s="37"/>
      <c r="Y49" s="27"/>
      <c r="Z49" s="22"/>
      <c r="AA49" s="22"/>
      <c r="AB49" s="39"/>
      <c r="AC49" s="39">
        <f t="shared" si="30"/>
        <v>0</v>
      </c>
      <c r="AD49" s="28"/>
      <c r="AE49" s="37"/>
      <c r="AF49" s="42"/>
      <c r="AG49" s="39"/>
      <c r="AH49" s="39"/>
      <c r="AI49" s="39"/>
      <c r="AJ49" s="39">
        <f t="shared" si="31"/>
        <v>0</v>
      </c>
      <c r="AK49" s="28"/>
      <c r="AL49" s="37">
        <f t="shared" si="10"/>
        <v>580.75</v>
      </c>
    </row>
    <row r="50" spans="1:40" x14ac:dyDescent="0.3">
      <c r="A50" s="24" t="s">
        <v>85</v>
      </c>
      <c r="B50" s="52" t="s">
        <v>86</v>
      </c>
      <c r="C50" s="26">
        <f t="shared" ref="C50:H50" si="32">C51+C52+C85</f>
        <v>1585.19</v>
      </c>
      <c r="D50" s="27">
        <f>D51+D52+D85</f>
        <v>1552.4587050000002</v>
      </c>
      <c r="E50" s="22">
        <f t="shared" si="32"/>
        <v>1018.4787050000001</v>
      </c>
      <c r="F50" s="22">
        <f t="shared" si="32"/>
        <v>1064.0687049999999</v>
      </c>
      <c r="G50" s="22">
        <f t="shared" si="32"/>
        <v>251.11870500000003</v>
      </c>
      <c r="H50" s="31">
        <f t="shared" si="32"/>
        <v>3886.12482</v>
      </c>
      <c r="I50" s="28">
        <f>I52+I85</f>
        <v>2152.61</v>
      </c>
      <c r="J50" s="26">
        <f t="shared" ref="J50:O50" si="33">J51+J52+J85</f>
        <v>2856.9500000000003</v>
      </c>
      <c r="K50" s="27">
        <f t="shared" si="33"/>
        <v>394.73</v>
      </c>
      <c r="L50" s="22">
        <f t="shared" si="33"/>
        <v>283.21999999999997</v>
      </c>
      <c r="M50" s="22">
        <f t="shared" si="33"/>
        <v>848.87</v>
      </c>
      <c r="N50" s="22">
        <f t="shared" si="33"/>
        <v>1087.07</v>
      </c>
      <c r="O50" s="22">
        <f t="shared" si="33"/>
        <v>2613.89</v>
      </c>
      <c r="P50" s="28">
        <f>P52+P85</f>
        <v>5014.58</v>
      </c>
      <c r="Q50" s="26">
        <f t="shared" ref="Q50:AK50" si="34">Q51+Q52+Q85</f>
        <v>0</v>
      </c>
      <c r="R50" s="34">
        <f t="shared" si="34"/>
        <v>179.4</v>
      </c>
      <c r="S50" s="22">
        <f t="shared" si="34"/>
        <v>231.71</v>
      </c>
      <c r="T50" s="22">
        <f t="shared" si="34"/>
        <v>1350.97</v>
      </c>
      <c r="U50" s="22">
        <f t="shared" si="34"/>
        <v>197.15</v>
      </c>
      <c r="V50" s="22">
        <f t="shared" si="34"/>
        <v>1959.23</v>
      </c>
      <c r="W50" s="33">
        <f t="shared" si="34"/>
        <v>1431.47</v>
      </c>
      <c r="X50" s="26">
        <f t="shared" si="34"/>
        <v>0</v>
      </c>
      <c r="Y50" s="27">
        <f t="shared" si="34"/>
        <v>151.66</v>
      </c>
      <c r="Z50" s="22">
        <f t="shared" si="34"/>
        <v>192.91269750000001</v>
      </c>
      <c r="AA50" s="22">
        <f t="shared" si="34"/>
        <v>239.91269750000001</v>
      </c>
      <c r="AB50" s="22">
        <f t="shared" si="34"/>
        <v>280.87269750000002</v>
      </c>
      <c r="AC50" s="22">
        <f t="shared" si="34"/>
        <v>865.35809250000011</v>
      </c>
      <c r="AD50" s="28">
        <f t="shared" si="34"/>
        <v>280.14</v>
      </c>
      <c r="AE50" s="26">
        <f t="shared" si="34"/>
        <v>0</v>
      </c>
      <c r="AF50" s="27">
        <f t="shared" si="34"/>
        <v>178.57066249999997</v>
      </c>
      <c r="AG50" s="22">
        <f t="shared" si="34"/>
        <v>185.47066249999995</v>
      </c>
      <c r="AH50" s="22">
        <f t="shared" si="34"/>
        <v>306.47066249999995</v>
      </c>
      <c r="AI50" s="22">
        <f t="shared" si="34"/>
        <v>401.49066249999998</v>
      </c>
      <c r="AJ50" s="22">
        <f>AJ51+AJ52+AJ85</f>
        <v>1072.0026499999999</v>
      </c>
      <c r="AK50" s="28">
        <f t="shared" si="34"/>
        <v>481.32</v>
      </c>
      <c r="AL50" s="26">
        <f>H50+O50+V50+AC50+AJ50</f>
        <v>10396.605562500001</v>
      </c>
      <c r="AN50" s="16"/>
    </row>
    <row r="51" spans="1:40" x14ac:dyDescent="0.3">
      <c r="A51" s="53" t="s">
        <v>87</v>
      </c>
      <c r="B51" s="25" t="s">
        <v>88</v>
      </c>
      <c r="C51" s="26"/>
      <c r="D51" s="42">
        <f>'[2]Įsipareigojimu grąžinimas'!D21/1000</f>
        <v>115.43870500000001</v>
      </c>
      <c r="E51" s="42">
        <f>'[2]Įsipareigojimu grąžinimas'!D21/1000</f>
        <v>115.43870500000001</v>
      </c>
      <c r="F51" s="42">
        <f>'[2]Įsipareigojimu grąžinimas'!D21/1000</f>
        <v>115.43870500000001</v>
      </c>
      <c r="G51" s="42">
        <f>'[2]Įsipareigojimu grąžinimas'!D21/1000</f>
        <v>115.43870500000001</v>
      </c>
      <c r="H51" s="31">
        <f>SUM(D51:G51)</f>
        <v>461.75482000000005</v>
      </c>
      <c r="I51" s="28"/>
      <c r="J51" s="26"/>
      <c r="K51" s="116">
        <v>108.56</v>
      </c>
      <c r="L51" s="116">
        <v>79.2</v>
      </c>
      <c r="M51" s="116">
        <v>108.1</v>
      </c>
      <c r="N51" s="116">
        <v>160.4</v>
      </c>
      <c r="O51" s="22">
        <f>SUM(K51:N51)</f>
        <v>456.26</v>
      </c>
      <c r="P51" s="28"/>
      <c r="Q51" s="26"/>
      <c r="R51" s="51">
        <v>131.94</v>
      </c>
      <c r="S51" s="42">
        <v>131.94</v>
      </c>
      <c r="T51" s="42">
        <v>131.94</v>
      </c>
      <c r="U51" s="42">
        <v>131.94</v>
      </c>
      <c r="V51" s="22">
        <f>SUM(R51:U51)</f>
        <v>527.76</v>
      </c>
      <c r="W51" s="33"/>
      <c r="X51" s="26"/>
      <c r="Y51" s="42">
        <v>131.94</v>
      </c>
      <c r="Z51" s="42">
        <f>'[2]Įsipareigojimu grąžinimas'!G21/1000</f>
        <v>151.09269750000001</v>
      </c>
      <c r="AA51" s="42">
        <f>'[2]Įsipareigojimu grąžinimas'!G21/1000</f>
        <v>151.09269750000001</v>
      </c>
      <c r="AB51" s="42">
        <f>'[2]Įsipareigojimu grąžinimas'!G21/1000</f>
        <v>151.09269750000001</v>
      </c>
      <c r="AC51" s="22">
        <f>SUM(Y51:AB51)</f>
        <v>585.21809250000001</v>
      </c>
      <c r="AD51" s="28"/>
      <c r="AE51" s="26"/>
      <c r="AF51" s="27">
        <f>'[2]Įsipareigojimu grąžinimas'!H21/1000</f>
        <v>147.67066249999996</v>
      </c>
      <c r="AG51" s="27">
        <f>'[2]Įsipareigojimu grąžinimas'!H21/1000</f>
        <v>147.67066249999996</v>
      </c>
      <c r="AH51" s="27">
        <f>'[2]Įsipareigojimu grąžinimas'!H21/1000</f>
        <v>147.67066249999996</v>
      </c>
      <c r="AI51" s="27">
        <f>'[2]Įsipareigojimu grąžinimas'!H21/1000</f>
        <v>147.67066249999996</v>
      </c>
      <c r="AJ51" s="27">
        <f>SUM(AF51:AI51)</f>
        <v>590.68264999999985</v>
      </c>
      <c r="AK51" s="28"/>
      <c r="AL51" s="26">
        <f t="shared" ref="AL51:AL108" si="35">H51+O51+V51+AC51+AJ51</f>
        <v>2621.6755625000001</v>
      </c>
      <c r="AN51" s="16"/>
    </row>
    <row r="52" spans="1:40" ht="17.25" customHeight="1" x14ac:dyDescent="0.3">
      <c r="A52" s="54" t="s">
        <v>89</v>
      </c>
      <c r="B52" s="25" t="s">
        <v>90</v>
      </c>
      <c r="C52" s="55">
        <f>SUM(C53:C84)</f>
        <v>1585.19</v>
      </c>
      <c r="D52" s="56">
        <f t="shared" ref="D52:AL52" si="36">SUM(D53:D84)</f>
        <v>1427.6200000000001</v>
      </c>
      <c r="E52" s="56">
        <f t="shared" si="36"/>
        <v>886.54000000000008</v>
      </c>
      <c r="F52" s="56">
        <f t="shared" si="36"/>
        <v>939.53000000000009</v>
      </c>
      <c r="G52" s="56">
        <f t="shared" si="36"/>
        <v>61.57</v>
      </c>
      <c r="H52" s="57">
        <f t="shared" si="36"/>
        <v>3315.2599999999998</v>
      </c>
      <c r="I52" s="56">
        <f t="shared" si="36"/>
        <v>2043.5</v>
      </c>
      <c r="J52" s="49">
        <f t="shared" si="36"/>
        <v>2856.9500000000003</v>
      </c>
      <c r="K52" s="56">
        <f t="shared" si="36"/>
        <v>243</v>
      </c>
      <c r="L52" s="56">
        <f t="shared" si="36"/>
        <v>136.5</v>
      </c>
      <c r="M52" s="56">
        <f t="shared" si="36"/>
        <v>570</v>
      </c>
      <c r="N52" s="56">
        <f t="shared" si="36"/>
        <v>908.9</v>
      </c>
      <c r="O52" s="57">
        <f t="shared" si="36"/>
        <v>1858.4</v>
      </c>
      <c r="P52" s="56">
        <f t="shared" si="36"/>
        <v>4715.3500000000004</v>
      </c>
      <c r="Q52" s="55">
        <f t="shared" si="36"/>
        <v>0</v>
      </c>
      <c r="R52" s="58">
        <f t="shared" si="36"/>
        <v>0</v>
      </c>
      <c r="S52" s="56">
        <f t="shared" si="36"/>
        <v>43.11</v>
      </c>
      <c r="T52" s="56">
        <f t="shared" si="36"/>
        <v>1168.83</v>
      </c>
      <c r="U52" s="56">
        <f t="shared" si="36"/>
        <v>23</v>
      </c>
      <c r="V52" s="57">
        <f t="shared" si="36"/>
        <v>1234.94</v>
      </c>
      <c r="W52" s="59">
        <f t="shared" si="36"/>
        <v>1234.94</v>
      </c>
      <c r="X52" s="55">
        <f t="shared" si="36"/>
        <v>0</v>
      </c>
      <c r="Y52" s="56">
        <f t="shared" si="36"/>
        <v>0</v>
      </c>
      <c r="Z52" s="56">
        <f t="shared" si="36"/>
        <v>0</v>
      </c>
      <c r="AA52" s="56">
        <f t="shared" si="36"/>
        <v>0</v>
      </c>
      <c r="AB52" s="56">
        <f t="shared" si="36"/>
        <v>104.96000000000001</v>
      </c>
      <c r="AC52" s="57">
        <f t="shared" si="36"/>
        <v>104.96000000000001</v>
      </c>
      <c r="AD52" s="56">
        <f t="shared" si="36"/>
        <v>104.96000000000001</v>
      </c>
      <c r="AE52" s="55">
        <f t="shared" si="36"/>
        <v>0</v>
      </c>
      <c r="AF52" s="56">
        <f t="shared" si="36"/>
        <v>0</v>
      </c>
      <c r="AG52" s="56">
        <f t="shared" si="36"/>
        <v>0</v>
      </c>
      <c r="AH52" s="56">
        <f t="shared" si="36"/>
        <v>50</v>
      </c>
      <c r="AI52" s="56">
        <f t="shared" si="36"/>
        <v>216.52</v>
      </c>
      <c r="AJ52" s="57">
        <f t="shared" si="36"/>
        <v>266.52</v>
      </c>
      <c r="AK52" s="56">
        <f t="shared" si="36"/>
        <v>266.52</v>
      </c>
      <c r="AL52" s="55">
        <f t="shared" si="36"/>
        <v>6703.9800000000014</v>
      </c>
      <c r="AN52" s="16"/>
    </row>
    <row r="53" spans="1:40" ht="29.25" customHeight="1" x14ac:dyDescent="0.3">
      <c r="A53" s="35" t="s">
        <v>91</v>
      </c>
      <c r="B53" s="36" t="s">
        <v>28</v>
      </c>
      <c r="C53" s="49">
        <v>1495.91</v>
      </c>
      <c r="D53" s="60">
        <v>363.58000000000004</v>
      </c>
      <c r="E53" s="57"/>
      <c r="F53" s="57"/>
      <c r="G53" s="57"/>
      <c r="H53" s="61">
        <f>SUM(D53:G53)</f>
        <v>363.58000000000004</v>
      </c>
      <c r="I53" s="62">
        <v>1859.49</v>
      </c>
      <c r="J53" s="49">
        <f t="shared" ref="J53:J71" si="37">C53+H53-I53</f>
        <v>0</v>
      </c>
      <c r="K53" s="56"/>
      <c r="L53" s="57"/>
      <c r="M53" s="57"/>
      <c r="N53" s="57"/>
      <c r="O53" s="61">
        <f>SUM(K53:N53)</f>
        <v>0</v>
      </c>
      <c r="P53" s="62"/>
      <c r="Q53" s="49">
        <f t="shared" ref="Q53:Q108" si="38">J53+O53-P53</f>
        <v>0</v>
      </c>
      <c r="R53" s="58"/>
      <c r="S53" s="57"/>
      <c r="T53" s="57"/>
      <c r="U53" s="61"/>
      <c r="V53" s="61">
        <f>SUM(R53:U53)</f>
        <v>0</v>
      </c>
      <c r="W53" s="63"/>
      <c r="X53" s="49">
        <f t="shared" ref="X53:X108" si="39">Q53+V53-W53</f>
        <v>0</v>
      </c>
      <c r="Y53" s="56"/>
      <c r="Z53" s="57"/>
      <c r="AA53" s="57"/>
      <c r="AB53" s="57"/>
      <c r="AC53" s="61">
        <f>SUM(Y53:AB53)</f>
        <v>0</v>
      </c>
      <c r="AD53" s="62"/>
      <c r="AE53" s="49">
        <f t="shared" ref="AE53:AE108" si="40">X53+AC53-AD53</f>
        <v>0</v>
      </c>
      <c r="AF53" s="56"/>
      <c r="AG53" s="57"/>
      <c r="AH53" s="57"/>
      <c r="AI53" s="61"/>
      <c r="AJ53" s="61">
        <f>SUM(AF53:AI53)</f>
        <v>0</v>
      </c>
      <c r="AK53" s="62"/>
      <c r="AL53" s="55">
        <f t="shared" si="35"/>
        <v>363.58000000000004</v>
      </c>
    </row>
    <row r="54" spans="1:40" ht="31.5" customHeight="1" x14ac:dyDescent="0.3">
      <c r="A54" s="35" t="s">
        <v>92</v>
      </c>
      <c r="B54" s="36" t="s">
        <v>30</v>
      </c>
      <c r="C54" s="49"/>
      <c r="D54" s="60">
        <v>1004.6</v>
      </c>
      <c r="E54" s="61">
        <v>886.54000000000008</v>
      </c>
      <c r="F54" s="61">
        <v>886.53000000000009</v>
      </c>
      <c r="G54" s="61"/>
      <c r="H54" s="61">
        <f t="shared" ref="H54:H71" si="41">SUM(D54:G54)</f>
        <v>2777.67</v>
      </c>
      <c r="I54" s="197"/>
      <c r="J54" s="198">
        <f t="shared" si="37"/>
        <v>2777.67</v>
      </c>
      <c r="K54" s="199"/>
      <c r="L54" s="200"/>
      <c r="M54" s="200"/>
      <c r="N54" s="200"/>
      <c r="O54" s="201">
        <f t="shared" ref="O54:O71" si="42">SUM(K54:N54)</f>
        <v>0</v>
      </c>
      <c r="P54" s="197">
        <v>2777.67</v>
      </c>
      <c r="Q54" s="49">
        <f t="shared" si="38"/>
        <v>0</v>
      </c>
      <c r="R54" s="58"/>
      <c r="S54" s="57"/>
      <c r="T54" s="57"/>
      <c r="U54" s="61"/>
      <c r="V54" s="61">
        <f t="shared" ref="V54:V67" si="43">SUM(R54:U54)</f>
        <v>0</v>
      </c>
      <c r="W54" s="63"/>
      <c r="X54" s="49">
        <f t="shared" si="39"/>
        <v>0</v>
      </c>
      <c r="Y54" s="56"/>
      <c r="Z54" s="57"/>
      <c r="AA54" s="57"/>
      <c r="AB54" s="57"/>
      <c r="AC54" s="61">
        <f t="shared" ref="AC54:AC55" si="44">SUM(Y54:AB54)</f>
        <v>0</v>
      </c>
      <c r="AD54" s="62"/>
      <c r="AE54" s="49">
        <f t="shared" si="40"/>
        <v>0</v>
      </c>
      <c r="AF54" s="56"/>
      <c r="AG54" s="57"/>
      <c r="AH54" s="57"/>
      <c r="AI54" s="61"/>
      <c r="AJ54" s="61">
        <f t="shared" ref="AJ54:AJ55" si="45">SUM(AF54:AI54)</f>
        <v>0</v>
      </c>
      <c r="AK54" s="62"/>
      <c r="AL54" s="55">
        <f t="shared" si="35"/>
        <v>2777.67</v>
      </c>
    </row>
    <row r="55" spans="1:40" ht="53.25" customHeight="1" x14ac:dyDescent="0.3">
      <c r="A55" s="35" t="s">
        <v>93</v>
      </c>
      <c r="B55" s="36" t="s">
        <v>38</v>
      </c>
      <c r="C55" s="49">
        <v>10</v>
      </c>
      <c r="D55" s="60">
        <v>59.44</v>
      </c>
      <c r="E55" s="61"/>
      <c r="F55" s="61"/>
      <c r="G55" s="61"/>
      <c r="H55" s="61">
        <f t="shared" si="41"/>
        <v>59.44</v>
      </c>
      <c r="I55" s="62">
        <v>69.44</v>
      </c>
      <c r="J55" s="49">
        <f t="shared" si="37"/>
        <v>0</v>
      </c>
      <c r="K55" s="56"/>
      <c r="L55" s="57"/>
      <c r="M55" s="57"/>
      <c r="N55" s="57"/>
      <c r="O55" s="201">
        <f t="shared" si="42"/>
        <v>0</v>
      </c>
      <c r="P55" s="62"/>
      <c r="Q55" s="49">
        <f t="shared" si="38"/>
        <v>0</v>
      </c>
      <c r="R55" s="58"/>
      <c r="S55" s="57"/>
      <c r="T55" s="57"/>
      <c r="U55" s="61"/>
      <c r="V55" s="61">
        <f t="shared" si="43"/>
        <v>0</v>
      </c>
      <c r="W55" s="63"/>
      <c r="X55" s="49">
        <f t="shared" si="39"/>
        <v>0</v>
      </c>
      <c r="Y55" s="56"/>
      <c r="Z55" s="57"/>
      <c r="AA55" s="57"/>
      <c r="AB55" s="57"/>
      <c r="AC55" s="61">
        <f t="shared" si="44"/>
        <v>0</v>
      </c>
      <c r="AD55" s="62"/>
      <c r="AE55" s="49">
        <f t="shared" si="40"/>
        <v>0</v>
      </c>
      <c r="AF55" s="56"/>
      <c r="AG55" s="57"/>
      <c r="AH55" s="57"/>
      <c r="AI55" s="61"/>
      <c r="AJ55" s="61">
        <f t="shared" si="45"/>
        <v>0</v>
      </c>
      <c r="AK55" s="62"/>
      <c r="AL55" s="55">
        <f t="shared" si="35"/>
        <v>59.44</v>
      </c>
    </row>
    <row r="56" spans="1:40" ht="42.75" customHeight="1" x14ac:dyDescent="0.3">
      <c r="A56" s="35" t="s">
        <v>94</v>
      </c>
      <c r="B56" s="36" t="s">
        <v>57</v>
      </c>
      <c r="C56" s="49"/>
      <c r="D56" s="60"/>
      <c r="E56" s="61"/>
      <c r="F56" s="61"/>
      <c r="G56" s="61"/>
      <c r="H56" s="61">
        <f t="shared" si="41"/>
        <v>0</v>
      </c>
      <c r="I56" s="62"/>
      <c r="J56" s="49">
        <f t="shared" si="37"/>
        <v>0</v>
      </c>
      <c r="K56" s="205">
        <v>43</v>
      </c>
      <c r="L56" s="57"/>
      <c r="M56" s="57"/>
      <c r="N56" s="57"/>
      <c r="O56" s="201">
        <f t="shared" si="42"/>
        <v>43</v>
      </c>
      <c r="P56" s="197">
        <v>43</v>
      </c>
      <c r="Q56" s="49"/>
      <c r="R56" s="58"/>
      <c r="S56" s="57"/>
      <c r="T56" s="57"/>
      <c r="U56" s="61"/>
      <c r="V56" s="61"/>
      <c r="W56" s="63"/>
      <c r="X56" s="49"/>
      <c r="Y56" s="56"/>
      <c r="Z56" s="57"/>
      <c r="AA56" s="57"/>
      <c r="AB56" s="57"/>
      <c r="AC56" s="61"/>
      <c r="AD56" s="62"/>
      <c r="AE56" s="49"/>
      <c r="AF56" s="56"/>
      <c r="AG56" s="57"/>
      <c r="AH56" s="57"/>
      <c r="AI56" s="61"/>
      <c r="AJ56" s="61"/>
      <c r="AK56" s="62"/>
      <c r="AL56" s="55">
        <f t="shared" si="35"/>
        <v>43</v>
      </c>
    </row>
    <row r="57" spans="1:40" ht="30" customHeight="1" x14ac:dyDescent="0.3">
      <c r="A57" s="35" t="s">
        <v>95</v>
      </c>
      <c r="B57" s="46" t="s">
        <v>59</v>
      </c>
      <c r="C57" s="64"/>
      <c r="D57" s="65"/>
      <c r="E57" s="66"/>
      <c r="F57" s="66"/>
      <c r="G57" s="66"/>
      <c r="H57" s="66"/>
      <c r="I57" s="67"/>
      <c r="J57" s="64">
        <f t="shared" si="37"/>
        <v>0</v>
      </c>
      <c r="K57" s="68"/>
      <c r="L57" s="121">
        <v>60.5</v>
      </c>
      <c r="M57" s="202"/>
      <c r="N57" s="202"/>
      <c r="O57" s="201">
        <f t="shared" si="42"/>
        <v>60.5</v>
      </c>
      <c r="P57" s="122">
        <v>60.5</v>
      </c>
      <c r="Q57" s="64">
        <f t="shared" si="38"/>
        <v>0</v>
      </c>
      <c r="R57" s="70"/>
      <c r="S57" s="69"/>
      <c r="T57" s="69"/>
      <c r="U57" s="66"/>
      <c r="V57" s="66">
        <f t="shared" si="43"/>
        <v>0</v>
      </c>
      <c r="W57" s="71"/>
      <c r="X57" s="64">
        <f t="shared" si="39"/>
        <v>0</v>
      </c>
      <c r="Y57" s="68"/>
      <c r="Z57" s="69"/>
      <c r="AA57" s="69"/>
      <c r="AB57" s="69"/>
      <c r="AC57" s="66">
        <f t="shared" ref="AC57:AC78" si="46">SUM(Y57:AB57)</f>
        <v>0</v>
      </c>
      <c r="AD57" s="67"/>
      <c r="AE57" s="64">
        <f t="shared" si="40"/>
        <v>0</v>
      </c>
      <c r="AF57" s="68"/>
      <c r="AG57" s="69"/>
      <c r="AH57" s="69"/>
      <c r="AI57" s="66"/>
      <c r="AJ57" s="66">
        <f t="shared" ref="AJ57:AJ67" si="47">SUM(AF57:AI57)</f>
        <v>0</v>
      </c>
      <c r="AK57" s="67"/>
      <c r="AL57" s="55">
        <f t="shared" si="35"/>
        <v>60.5</v>
      </c>
    </row>
    <row r="58" spans="1:40" ht="31.2" customHeight="1" x14ac:dyDescent="0.3">
      <c r="A58" s="35" t="s">
        <v>96</v>
      </c>
      <c r="B58" s="46" t="s">
        <v>61</v>
      </c>
      <c r="C58" s="64"/>
      <c r="D58" s="65"/>
      <c r="E58" s="66"/>
      <c r="F58" s="66"/>
      <c r="G58" s="66"/>
      <c r="H58" s="66">
        <f t="shared" si="41"/>
        <v>0</v>
      </c>
      <c r="I58" s="67"/>
      <c r="J58" s="64">
        <f t="shared" si="37"/>
        <v>0</v>
      </c>
      <c r="K58" s="68"/>
      <c r="L58" s="69"/>
      <c r="M58" s="69"/>
      <c r="N58" s="69"/>
      <c r="O58" s="66">
        <f t="shared" si="42"/>
        <v>0</v>
      </c>
      <c r="P58" s="67"/>
      <c r="Q58" s="64">
        <f t="shared" si="38"/>
        <v>0</v>
      </c>
      <c r="R58" s="70"/>
      <c r="S58" s="121">
        <v>33.11</v>
      </c>
      <c r="T58" s="202"/>
      <c r="U58" s="121"/>
      <c r="V58" s="121">
        <f t="shared" si="43"/>
        <v>33.11</v>
      </c>
      <c r="W58" s="186">
        <v>33.11</v>
      </c>
      <c r="X58" s="64">
        <f t="shared" si="39"/>
        <v>0</v>
      </c>
      <c r="Y58" s="68"/>
      <c r="Z58" s="69"/>
      <c r="AA58" s="69"/>
      <c r="AB58" s="69"/>
      <c r="AC58" s="66">
        <f t="shared" si="46"/>
        <v>0</v>
      </c>
      <c r="AD58" s="67"/>
      <c r="AE58" s="64">
        <f t="shared" si="40"/>
        <v>0</v>
      </c>
      <c r="AF58" s="68"/>
      <c r="AG58" s="69"/>
      <c r="AH58" s="69"/>
      <c r="AI58" s="66"/>
      <c r="AJ58" s="66">
        <f t="shared" si="47"/>
        <v>0</v>
      </c>
      <c r="AK58" s="67"/>
      <c r="AL58" s="55">
        <f t="shared" si="35"/>
        <v>33.11</v>
      </c>
    </row>
    <row r="59" spans="1:40" ht="29.25" customHeight="1" x14ac:dyDescent="0.3">
      <c r="A59" s="35" t="s">
        <v>97</v>
      </c>
      <c r="B59" s="46" t="s">
        <v>63</v>
      </c>
      <c r="C59" s="64"/>
      <c r="D59" s="65"/>
      <c r="E59" s="66"/>
      <c r="F59" s="121">
        <v>53</v>
      </c>
      <c r="G59" s="121"/>
      <c r="H59" s="121">
        <f t="shared" si="41"/>
        <v>53</v>
      </c>
      <c r="I59" s="122">
        <v>53</v>
      </c>
      <c r="J59" s="64">
        <f t="shared" si="37"/>
        <v>0</v>
      </c>
      <c r="K59" s="68"/>
      <c r="L59" s="69"/>
      <c r="M59" s="69"/>
      <c r="N59" s="69"/>
      <c r="O59" s="66">
        <f t="shared" si="42"/>
        <v>0</v>
      </c>
      <c r="P59" s="67"/>
      <c r="Q59" s="64">
        <f t="shared" si="38"/>
        <v>0</v>
      </c>
      <c r="R59" s="70"/>
      <c r="S59" s="69"/>
      <c r="T59" s="69"/>
      <c r="U59" s="66"/>
      <c r="V59" s="66">
        <f t="shared" si="43"/>
        <v>0</v>
      </c>
      <c r="W59" s="71"/>
      <c r="X59" s="64">
        <f t="shared" si="39"/>
        <v>0</v>
      </c>
      <c r="Y59" s="68"/>
      <c r="Z59" s="69"/>
      <c r="AA59" s="69"/>
      <c r="AB59" s="69"/>
      <c r="AC59" s="66">
        <f t="shared" si="46"/>
        <v>0</v>
      </c>
      <c r="AD59" s="67"/>
      <c r="AE59" s="64">
        <f t="shared" si="40"/>
        <v>0</v>
      </c>
      <c r="AF59" s="68"/>
      <c r="AG59" s="69"/>
      <c r="AH59" s="69"/>
      <c r="AI59" s="66"/>
      <c r="AJ59" s="66">
        <f t="shared" si="47"/>
        <v>0</v>
      </c>
      <c r="AK59" s="67"/>
      <c r="AL59" s="55">
        <f t="shared" si="35"/>
        <v>53</v>
      </c>
    </row>
    <row r="60" spans="1:40" ht="23.4" customHeight="1" x14ac:dyDescent="0.3">
      <c r="A60" s="35" t="s">
        <v>98</v>
      </c>
      <c r="B60" s="46" t="s">
        <v>52</v>
      </c>
      <c r="C60" s="64"/>
      <c r="D60" s="65"/>
      <c r="E60" s="66"/>
      <c r="F60" s="66"/>
      <c r="G60" s="66"/>
      <c r="H60" s="66">
        <f t="shared" si="41"/>
        <v>0</v>
      </c>
      <c r="I60" s="67"/>
      <c r="J60" s="64">
        <f t="shared" si="37"/>
        <v>0</v>
      </c>
      <c r="K60" s="68"/>
      <c r="L60" s="69"/>
      <c r="M60" s="69"/>
      <c r="N60" s="121">
        <v>90</v>
      </c>
      <c r="O60" s="121">
        <f t="shared" si="42"/>
        <v>90</v>
      </c>
      <c r="P60" s="122">
        <v>90</v>
      </c>
      <c r="Q60" s="64">
        <f t="shared" si="38"/>
        <v>0</v>
      </c>
      <c r="R60" s="70"/>
      <c r="S60" s="69"/>
      <c r="T60" s="69"/>
      <c r="U60" s="66"/>
      <c r="V60" s="66">
        <f t="shared" si="43"/>
        <v>0</v>
      </c>
      <c r="W60" s="71"/>
      <c r="X60" s="64">
        <f t="shared" si="39"/>
        <v>0</v>
      </c>
      <c r="Y60" s="68"/>
      <c r="Z60" s="69"/>
      <c r="AA60" s="69"/>
      <c r="AB60" s="69"/>
      <c r="AC60" s="66">
        <f t="shared" si="46"/>
        <v>0</v>
      </c>
      <c r="AD60" s="67"/>
      <c r="AE60" s="64">
        <f t="shared" si="40"/>
        <v>0</v>
      </c>
      <c r="AF60" s="68"/>
      <c r="AG60" s="69"/>
      <c r="AH60" s="69"/>
      <c r="AI60" s="66"/>
      <c r="AJ60" s="66">
        <f t="shared" si="47"/>
        <v>0</v>
      </c>
      <c r="AK60" s="67"/>
      <c r="AL60" s="55">
        <f t="shared" si="35"/>
        <v>90</v>
      </c>
    </row>
    <row r="61" spans="1:40" ht="24.6" customHeight="1" x14ac:dyDescent="0.3">
      <c r="A61" s="35" t="s">
        <v>99</v>
      </c>
      <c r="B61" s="46" t="s">
        <v>65</v>
      </c>
      <c r="C61" s="64"/>
      <c r="D61" s="65"/>
      <c r="E61" s="66"/>
      <c r="F61" s="66"/>
      <c r="G61" s="121">
        <v>21.22</v>
      </c>
      <c r="H61" s="121">
        <f t="shared" si="41"/>
        <v>21.22</v>
      </c>
      <c r="I61" s="122">
        <v>21.22</v>
      </c>
      <c r="J61" s="64">
        <f t="shared" si="37"/>
        <v>0</v>
      </c>
      <c r="K61" s="68"/>
      <c r="L61" s="69"/>
      <c r="M61" s="69"/>
      <c r="N61" s="69"/>
      <c r="O61" s="66">
        <f t="shared" si="42"/>
        <v>0</v>
      </c>
      <c r="P61" s="67"/>
      <c r="Q61" s="64">
        <f t="shared" si="38"/>
        <v>0</v>
      </c>
      <c r="R61" s="70"/>
      <c r="S61" s="69"/>
      <c r="T61" s="69"/>
      <c r="U61" s="66"/>
      <c r="V61" s="66">
        <f t="shared" si="43"/>
        <v>0</v>
      </c>
      <c r="W61" s="71"/>
      <c r="X61" s="64">
        <f t="shared" si="39"/>
        <v>0</v>
      </c>
      <c r="Y61" s="68"/>
      <c r="Z61" s="69"/>
      <c r="AA61" s="69"/>
      <c r="AB61" s="69"/>
      <c r="AC61" s="66">
        <f t="shared" si="46"/>
        <v>0</v>
      </c>
      <c r="AD61" s="67"/>
      <c r="AE61" s="64">
        <f t="shared" si="40"/>
        <v>0</v>
      </c>
      <c r="AF61" s="68"/>
      <c r="AG61" s="69"/>
      <c r="AH61" s="69"/>
      <c r="AI61" s="66"/>
      <c r="AJ61" s="66">
        <f t="shared" si="47"/>
        <v>0</v>
      </c>
      <c r="AK61" s="67"/>
      <c r="AL61" s="55">
        <f t="shared" si="35"/>
        <v>21.22</v>
      </c>
    </row>
    <row r="62" spans="1:40" ht="31.2" customHeight="1" x14ac:dyDescent="0.3">
      <c r="A62" s="35" t="s">
        <v>100</v>
      </c>
      <c r="B62" s="46" t="s">
        <v>101</v>
      </c>
      <c r="C62" s="64"/>
      <c r="D62" s="65"/>
      <c r="E62" s="66"/>
      <c r="F62" s="66"/>
      <c r="G62" s="66"/>
      <c r="H62" s="66">
        <f t="shared" si="41"/>
        <v>0</v>
      </c>
      <c r="I62" s="67"/>
      <c r="J62" s="64">
        <f t="shared" si="37"/>
        <v>0</v>
      </c>
      <c r="K62" s="68"/>
      <c r="L62" s="69"/>
      <c r="M62" s="69"/>
      <c r="N62" s="69"/>
      <c r="O62" s="66">
        <f t="shared" si="42"/>
        <v>0</v>
      </c>
      <c r="P62" s="67"/>
      <c r="Q62" s="64">
        <f t="shared" si="38"/>
        <v>0</v>
      </c>
      <c r="R62" s="70"/>
      <c r="S62" s="69"/>
      <c r="T62" s="69"/>
      <c r="U62" s="121">
        <v>23</v>
      </c>
      <c r="V62" s="121">
        <f t="shared" si="43"/>
        <v>23</v>
      </c>
      <c r="W62" s="186">
        <v>23</v>
      </c>
      <c r="X62" s="64">
        <f t="shared" si="39"/>
        <v>0</v>
      </c>
      <c r="Y62" s="68"/>
      <c r="Z62" s="69"/>
      <c r="AA62" s="69"/>
      <c r="AB62" s="69"/>
      <c r="AC62" s="66">
        <f t="shared" si="46"/>
        <v>0</v>
      </c>
      <c r="AD62" s="67"/>
      <c r="AE62" s="64">
        <f t="shared" si="40"/>
        <v>0</v>
      </c>
      <c r="AF62" s="68"/>
      <c r="AG62" s="69"/>
      <c r="AH62" s="69"/>
      <c r="AI62" s="66"/>
      <c r="AJ62" s="66">
        <f t="shared" si="47"/>
        <v>0</v>
      </c>
      <c r="AK62" s="67"/>
      <c r="AL62" s="55">
        <f t="shared" si="35"/>
        <v>23</v>
      </c>
    </row>
    <row r="63" spans="1:40" ht="31.5" customHeight="1" x14ac:dyDescent="0.3">
      <c r="A63" s="72" t="s">
        <v>102</v>
      </c>
      <c r="B63" s="73" t="s">
        <v>67</v>
      </c>
      <c r="C63" s="64"/>
      <c r="D63" s="65"/>
      <c r="E63" s="66"/>
      <c r="F63" s="66"/>
      <c r="G63" s="66"/>
      <c r="H63" s="66">
        <f t="shared" si="41"/>
        <v>0</v>
      </c>
      <c r="I63" s="67">
        <v>0</v>
      </c>
      <c r="J63" s="64">
        <f t="shared" si="37"/>
        <v>0</v>
      </c>
      <c r="K63" s="68"/>
      <c r="L63" s="69"/>
      <c r="M63" s="66"/>
      <c r="N63" s="66"/>
      <c r="O63" s="66">
        <f t="shared" si="42"/>
        <v>0</v>
      </c>
      <c r="P63" s="67"/>
      <c r="Q63" s="64">
        <f t="shared" si="38"/>
        <v>0</v>
      </c>
      <c r="R63" s="70"/>
      <c r="S63" s="69"/>
      <c r="T63" s="121">
        <v>148.13</v>
      </c>
      <c r="U63" s="121"/>
      <c r="V63" s="121">
        <f t="shared" si="43"/>
        <v>148.13</v>
      </c>
      <c r="W63" s="186">
        <v>148.13</v>
      </c>
      <c r="X63" s="64">
        <f t="shared" si="39"/>
        <v>0</v>
      </c>
      <c r="Y63" s="68"/>
      <c r="Z63" s="69"/>
      <c r="AA63" s="66"/>
      <c r="AB63" s="66"/>
      <c r="AC63" s="66">
        <f t="shared" si="46"/>
        <v>0</v>
      </c>
      <c r="AD63" s="67"/>
      <c r="AE63" s="64">
        <f t="shared" si="40"/>
        <v>0</v>
      </c>
      <c r="AF63" s="68"/>
      <c r="AG63" s="69"/>
      <c r="AH63" s="69"/>
      <c r="AI63" s="66"/>
      <c r="AJ63" s="66">
        <f t="shared" si="47"/>
        <v>0</v>
      </c>
      <c r="AK63" s="67"/>
      <c r="AL63" s="55">
        <f t="shared" si="35"/>
        <v>148.13</v>
      </c>
    </row>
    <row r="64" spans="1:40" ht="81" customHeight="1" x14ac:dyDescent="0.3">
      <c r="A64" s="35" t="s">
        <v>103</v>
      </c>
      <c r="B64" s="45" t="s">
        <v>104</v>
      </c>
      <c r="C64" s="74"/>
      <c r="D64" s="75"/>
      <c r="E64" s="76"/>
      <c r="F64" s="76"/>
      <c r="G64" s="66">
        <v>10</v>
      </c>
      <c r="H64" s="66">
        <f t="shared" si="41"/>
        <v>10</v>
      </c>
      <c r="I64" s="67">
        <v>10</v>
      </c>
      <c r="J64" s="64">
        <f t="shared" si="37"/>
        <v>0</v>
      </c>
      <c r="K64" s="68"/>
      <c r="L64" s="121">
        <v>10</v>
      </c>
      <c r="M64" s="121">
        <v>10</v>
      </c>
      <c r="N64" s="121"/>
      <c r="O64" s="121">
        <f t="shared" si="42"/>
        <v>20</v>
      </c>
      <c r="P64" s="122">
        <v>20</v>
      </c>
      <c r="Q64" s="119">
        <f t="shared" si="38"/>
        <v>0</v>
      </c>
      <c r="R64" s="203"/>
      <c r="S64" s="121">
        <v>10</v>
      </c>
      <c r="T64" s="121">
        <v>10</v>
      </c>
      <c r="U64" s="121"/>
      <c r="V64" s="121">
        <f t="shared" si="43"/>
        <v>20</v>
      </c>
      <c r="W64" s="186">
        <v>20</v>
      </c>
      <c r="X64" s="64">
        <f t="shared" si="39"/>
        <v>0</v>
      </c>
      <c r="Y64" s="68"/>
      <c r="Z64" s="69"/>
      <c r="AA64" s="69"/>
      <c r="AB64" s="66"/>
      <c r="AC64" s="66">
        <f t="shared" si="46"/>
        <v>0</v>
      </c>
      <c r="AD64" s="67"/>
      <c r="AE64" s="64">
        <f t="shared" si="40"/>
        <v>0</v>
      </c>
      <c r="AF64" s="68"/>
      <c r="AG64" s="69"/>
      <c r="AH64" s="69"/>
      <c r="AI64" s="66"/>
      <c r="AJ64" s="66">
        <f t="shared" si="47"/>
        <v>0</v>
      </c>
      <c r="AK64" s="67"/>
      <c r="AL64" s="55">
        <f t="shared" si="35"/>
        <v>50</v>
      </c>
    </row>
    <row r="65" spans="1:38" ht="50.25" customHeight="1" x14ac:dyDescent="0.3">
      <c r="A65" s="35" t="s">
        <v>105</v>
      </c>
      <c r="B65" s="46" t="s">
        <v>69</v>
      </c>
      <c r="C65" s="74"/>
      <c r="D65" s="75"/>
      <c r="E65" s="76"/>
      <c r="F65" s="76"/>
      <c r="G65" s="66"/>
      <c r="H65" s="66">
        <f t="shared" si="41"/>
        <v>0</v>
      </c>
      <c r="I65" s="67"/>
      <c r="J65" s="64">
        <f t="shared" si="37"/>
        <v>0</v>
      </c>
      <c r="K65" s="68"/>
      <c r="L65" s="69"/>
      <c r="M65" s="66">
        <v>150</v>
      </c>
      <c r="N65" s="69"/>
      <c r="O65" s="66">
        <f t="shared" si="42"/>
        <v>150</v>
      </c>
      <c r="P65" s="67">
        <v>150</v>
      </c>
      <c r="Q65" s="64">
        <f t="shared" si="38"/>
        <v>0</v>
      </c>
      <c r="R65" s="70"/>
      <c r="S65" s="69"/>
      <c r="T65" s="69"/>
      <c r="U65" s="66"/>
      <c r="V65" s="66">
        <f t="shared" si="43"/>
        <v>0</v>
      </c>
      <c r="W65" s="71"/>
      <c r="X65" s="64">
        <f t="shared" si="39"/>
        <v>0</v>
      </c>
      <c r="Y65" s="68"/>
      <c r="Z65" s="69"/>
      <c r="AA65" s="66"/>
      <c r="AB65" s="69"/>
      <c r="AC65" s="66">
        <f t="shared" si="46"/>
        <v>0</v>
      </c>
      <c r="AD65" s="67"/>
      <c r="AE65" s="64">
        <f t="shared" si="40"/>
        <v>0</v>
      </c>
      <c r="AF65" s="68"/>
      <c r="AG65" s="69"/>
      <c r="AH65" s="69"/>
      <c r="AI65" s="66"/>
      <c r="AJ65" s="66">
        <f t="shared" si="47"/>
        <v>0</v>
      </c>
      <c r="AK65" s="67"/>
      <c r="AL65" s="55">
        <f t="shared" si="35"/>
        <v>150</v>
      </c>
    </row>
    <row r="66" spans="1:38" ht="40.5" customHeight="1" x14ac:dyDescent="0.3">
      <c r="A66" s="35" t="s">
        <v>106</v>
      </c>
      <c r="B66" s="77" t="s">
        <v>71</v>
      </c>
      <c r="C66" s="74"/>
      <c r="D66" s="75"/>
      <c r="E66" s="76"/>
      <c r="F66" s="76"/>
      <c r="G66" s="66"/>
      <c r="H66" s="66">
        <f t="shared" si="41"/>
        <v>0</v>
      </c>
      <c r="I66" s="67"/>
      <c r="J66" s="64">
        <f t="shared" si="37"/>
        <v>0</v>
      </c>
      <c r="K66" s="68"/>
      <c r="L66" s="69"/>
      <c r="M66" s="69"/>
      <c r="N66" s="66">
        <v>148.30000000000001</v>
      </c>
      <c r="O66" s="66">
        <f t="shared" si="42"/>
        <v>148.30000000000001</v>
      </c>
      <c r="P66" s="67">
        <v>148.30000000000001</v>
      </c>
      <c r="Q66" s="64">
        <f t="shared" si="38"/>
        <v>0</v>
      </c>
      <c r="R66" s="70"/>
      <c r="S66" s="69"/>
      <c r="T66" s="66"/>
      <c r="U66" s="66"/>
      <c r="V66" s="66">
        <f t="shared" si="43"/>
        <v>0</v>
      </c>
      <c r="W66" s="71"/>
      <c r="X66" s="64">
        <f t="shared" si="39"/>
        <v>0</v>
      </c>
      <c r="Y66" s="68"/>
      <c r="Z66" s="69"/>
      <c r="AA66" s="69"/>
      <c r="AB66" s="66"/>
      <c r="AC66" s="66">
        <f t="shared" si="46"/>
        <v>0</v>
      </c>
      <c r="AD66" s="67"/>
      <c r="AE66" s="64">
        <f t="shared" si="40"/>
        <v>0</v>
      </c>
      <c r="AF66" s="68"/>
      <c r="AG66" s="69"/>
      <c r="AH66" s="66"/>
      <c r="AI66" s="66"/>
      <c r="AJ66" s="66">
        <f t="shared" si="47"/>
        <v>0</v>
      </c>
      <c r="AK66" s="67"/>
      <c r="AL66" s="55">
        <f t="shared" si="35"/>
        <v>148.30000000000001</v>
      </c>
    </row>
    <row r="67" spans="1:38" ht="19.5" customHeight="1" x14ac:dyDescent="0.3">
      <c r="A67" s="35" t="s">
        <v>107</v>
      </c>
      <c r="B67" s="47" t="s">
        <v>55</v>
      </c>
      <c r="C67" s="64"/>
      <c r="D67" s="65"/>
      <c r="E67" s="66"/>
      <c r="F67" s="66"/>
      <c r="G67" s="66"/>
      <c r="H67" s="66">
        <f t="shared" si="41"/>
        <v>0</v>
      </c>
      <c r="I67" s="67"/>
      <c r="J67" s="64">
        <f t="shared" si="37"/>
        <v>0</v>
      </c>
      <c r="K67" s="68"/>
      <c r="L67" s="69"/>
      <c r="M67" s="69"/>
      <c r="N67" s="121">
        <v>95</v>
      </c>
      <c r="O67" s="121">
        <f t="shared" si="42"/>
        <v>95</v>
      </c>
      <c r="P67" s="122">
        <v>95</v>
      </c>
      <c r="Q67" s="64">
        <f t="shared" si="38"/>
        <v>0</v>
      </c>
      <c r="R67" s="70"/>
      <c r="S67" s="69"/>
      <c r="T67" s="69"/>
      <c r="U67" s="66"/>
      <c r="V67" s="66">
        <f t="shared" si="43"/>
        <v>0</v>
      </c>
      <c r="W67" s="71"/>
      <c r="X67" s="64">
        <f t="shared" si="39"/>
        <v>0</v>
      </c>
      <c r="Y67" s="68"/>
      <c r="Z67" s="69"/>
      <c r="AA67" s="69"/>
      <c r="AB67" s="69"/>
      <c r="AC67" s="66">
        <f t="shared" si="46"/>
        <v>0</v>
      </c>
      <c r="AD67" s="67"/>
      <c r="AE67" s="64">
        <f t="shared" si="40"/>
        <v>0</v>
      </c>
      <c r="AF67" s="68"/>
      <c r="AG67" s="69"/>
      <c r="AH67" s="69"/>
      <c r="AI67" s="66"/>
      <c r="AJ67" s="66">
        <f t="shared" si="47"/>
        <v>0</v>
      </c>
      <c r="AK67" s="67"/>
      <c r="AL67" s="55">
        <f t="shared" si="35"/>
        <v>95</v>
      </c>
    </row>
    <row r="68" spans="1:38" ht="22.5" customHeight="1" x14ac:dyDescent="0.3">
      <c r="A68" s="35" t="s">
        <v>108</v>
      </c>
      <c r="B68" s="44" t="str">
        <f>[2]vandens!B26</f>
        <v>Raguviškių vandens gerinimo įrenginiai</v>
      </c>
      <c r="C68" s="64">
        <f>[2]vandens!C26</f>
        <v>0</v>
      </c>
      <c r="D68" s="65">
        <f>[2]vandens!D26</f>
        <v>0</v>
      </c>
      <c r="E68" s="66">
        <f>[2]vandens!E26</f>
        <v>0</v>
      </c>
      <c r="F68" s="66">
        <f>[2]vandens!F26</f>
        <v>0</v>
      </c>
      <c r="G68" s="66">
        <v>0</v>
      </c>
      <c r="H68" s="66">
        <f t="shared" si="41"/>
        <v>0</v>
      </c>
      <c r="I68" s="67"/>
      <c r="J68" s="64">
        <f t="shared" si="37"/>
        <v>0</v>
      </c>
      <c r="K68" s="65">
        <f>[2]vandens!K26</f>
        <v>0</v>
      </c>
      <c r="L68" s="66">
        <f>[2]vandens!L26</f>
        <v>0</v>
      </c>
      <c r="M68" s="66">
        <f>[2]vandens!M26</f>
        <v>0</v>
      </c>
      <c r="N68" s="66">
        <v>290</v>
      </c>
      <c r="O68" s="66">
        <f t="shared" si="42"/>
        <v>290</v>
      </c>
      <c r="P68" s="67">
        <v>290</v>
      </c>
      <c r="Q68" s="64">
        <f t="shared" si="38"/>
        <v>0</v>
      </c>
      <c r="R68" s="78">
        <f>[2]vandens!R26</f>
        <v>0</v>
      </c>
      <c r="S68" s="66">
        <f>[2]vandens!S26</f>
        <v>0</v>
      </c>
      <c r="T68" s="66">
        <f>[2]vandens!T26</f>
        <v>0</v>
      </c>
      <c r="U68" s="66">
        <f>[2]vandens!U26</f>
        <v>0</v>
      </c>
      <c r="V68" s="66">
        <f>[2]vandens!V26</f>
        <v>0</v>
      </c>
      <c r="W68" s="71">
        <f>[2]vandens!W26</f>
        <v>0</v>
      </c>
      <c r="X68" s="64">
        <f t="shared" si="39"/>
        <v>0</v>
      </c>
      <c r="Y68" s="65"/>
      <c r="Z68" s="66"/>
      <c r="AA68" s="66"/>
      <c r="AB68" s="66"/>
      <c r="AC68" s="66">
        <f t="shared" si="46"/>
        <v>0</v>
      </c>
      <c r="AD68" s="67"/>
      <c r="AE68" s="64">
        <f t="shared" si="40"/>
        <v>0</v>
      </c>
      <c r="AF68" s="65">
        <v>0</v>
      </c>
      <c r="AG68" s="66">
        <v>0</v>
      </c>
      <c r="AH68" s="66">
        <v>0</v>
      </c>
      <c r="AI68" s="66">
        <v>0</v>
      </c>
      <c r="AJ68" s="66">
        <v>0</v>
      </c>
      <c r="AK68" s="67">
        <v>0</v>
      </c>
      <c r="AL68" s="55">
        <f t="shared" si="35"/>
        <v>290</v>
      </c>
    </row>
    <row r="69" spans="1:38" ht="22.5" customHeight="1" x14ac:dyDescent="0.3">
      <c r="A69" s="35" t="s">
        <v>109</v>
      </c>
      <c r="B69" s="44" t="str">
        <f>[2]vandens!B27</f>
        <v>Leliūnų vandens gerinimo įrenginiai</v>
      </c>
      <c r="C69" s="64">
        <f>[2]vandens!C27</f>
        <v>0</v>
      </c>
      <c r="D69" s="65">
        <f>[2]vandens!D27</f>
        <v>0</v>
      </c>
      <c r="E69" s="66">
        <f>[2]vandens!E27</f>
        <v>0</v>
      </c>
      <c r="F69" s="66">
        <f>[2]vandens!F27</f>
        <v>0</v>
      </c>
      <c r="G69" s="66">
        <v>0</v>
      </c>
      <c r="H69" s="66">
        <f t="shared" si="41"/>
        <v>0</v>
      </c>
      <c r="I69" s="67"/>
      <c r="J69" s="64">
        <f t="shared" si="37"/>
        <v>0</v>
      </c>
      <c r="K69" s="65">
        <f>[2]vandens!K27</f>
        <v>0</v>
      </c>
      <c r="L69" s="66">
        <f>[2]vandens!L27</f>
        <v>0</v>
      </c>
      <c r="M69" s="66">
        <f>[2]vandens!M27</f>
        <v>0</v>
      </c>
      <c r="N69" s="66">
        <v>285.60000000000002</v>
      </c>
      <c r="O69" s="66">
        <f t="shared" si="42"/>
        <v>285.60000000000002</v>
      </c>
      <c r="P69" s="67">
        <v>285.60000000000002</v>
      </c>
      <c r="Q69" s="64">
        <f t="shared" si="38"/>
        <v>0</v>
      </c>
      <c r="R69" s="78">
        <f>[2]vandens!R27</f>
        <v>0</v>
      </c>
      <c r="S69" s="66">
        <f>[2]vandens!S27</f>
        <v>0</v>
      </c>
      <c r="T69" s="66">
        <f>[2]vandens!T27</f>
        <v>0</v>
      </c>
      <c r="U69" s="66">
        <f>[2]vandens!U27</f>
        <v>0</v>
      </c>
      <c r="V69" s="66">
        <f>[2]vandens!V27</f>
        <v>0</v>
      </c>
      <c r="W69" s="71">
        <f>[2]vandens!W27</f>
        <v>0</v>
      </c>
      <c r="X69" s="64">
        <f t="shared" si="39"/>
        <v>0</v>
      </c>
      <c r="Y69" s="65"/>
      <c r="Z69" s="66"/>
      <c r="AA69" s="66"/>
      <c r="AB69" s="66"/>
      <c r="AC69" s="66">
        <f t="shared" si="46"/>
        <v>0</v>
      </c>
      <c r="AD69" s="67"/>
      <c r="AE69" s="64">
        <f t="shared" si="40"/>
        <v>0</v>
      </c>
      <c r="AF69" s="65">
        <v>0</v>
      </c>
      <c r="AG69" s="66">
        <v>0</v>
      </c>
      <c r="AH69" s="66">
        <v>0</v>
      </c>
      <c r="AI69" s="66">
        <v>0</v>
      </c>
      <c r="AJ69" s="66">
        <v>0</v>
      </c>
      <c r="AK69" s="67">
        <v>0</v>
      </c>
      <c r="AL69" s="55">
        <f t="shared" si="35"/>
        <v>285.60000000000002</v>
      </c>
    </row>
    <row r="70" spans="1:38" ht="22.5" customHeight="1" x14ac:dyDescent="0.3">
      <c r="A70" s="35" t="s">
        <v>110</v>
      </c>
      <c r="B70" s="44" t="str">
        <f>[2]vandens!B28</f>
        <v>Juodupėnų vandens gerinimo įrenginiai</v>
      </c>
      <c r="C70" s="64">
        <f>[2]vandens!C28</f>
        <v>0</v>
      </c>
      <c r="D70" s="65">
        <f>[2]vandens!D28</f>
        <v>0</v>
      </c>
      <c r="E70" s="66">
        <f>[2]vandens!E28</f>
        <v>0</v>
      </c>
      <c r="F70" s="66">
        <f>[2]vandens!F28</f>
        <v>0</v>
      </c>
      <c r="G70" s="66">
        <f>[2]vandens!G28</f>
        <v>0</v>
      </c>
      <c r="H70" s="66">
        <f t="shared" si="41"/>
        <v>0</v>
      </c>
      <c r="I70" s="67"/>
      <c r="J70" s="64">
        <f t="shared" si="37"/>
        <v>0</v>
      </c>
      <c r="K70" s="65">
        <f>[2]vandens!K28</f>
        <v>0</v>
      </c>
      <c r="L70" s="66">
        <f>[2]vandens!L28</f>
        <v>0</v>
      </c>
      <c r="M70" s="66">
        <v>0</v>
      </c>
      <c r="N70" s="66">
        <f>[2]vandens!N28</f>
        <v>0</v>
      </c>
      <c r="O70" s="66">
        <f t="shared" si="42"/>
        <v>0</v>
      </c>
      <c r="P70" s="67"/>
      <c r="Q70" s="64">
        <f t="shared" si="38"/>
        <v>0</v>
      </c>
      <c r="R70" s="78">
        <f>[2]vandens!R28</f>
        <v>0</v>
      </c>
      <c r="S70" s="66">
        <f>[2]vandens!S28</f>
        <v>0</v>
      </c>
      <c r="T70" s="66">
        <v>290</v>
      </c>
      <c r="U70" s="66">
        <f>[2]vandens!U28</f>
        <v>0</v>
      </c>
      <c r="V70" s="66">
        <f>SUM(R70:U70)</f>
        <v>290</v>
      </c>
      <c r="W70" s="71">
        <v>290</v>
      </c>
      <c r="X70" s="64">
        <f t="shared" si="39"/>
        <v>0</v>
      </c>
      <c r="Y70" s="65"/>
      <c r="Z70" s="66"/>
      <c r="AA70" s="66"/>
      <c r="AB70" s="66"/>
      <c r="AC70" s="66">
        <f t="shared" si="46"/>
        <v>0</v>
      </c>
      <c r="AD70" s="67"/>
      <c r="AE70" s="64">
        <f t="shared" si="40"/>
        <v>0</v>
      </c>
      <c r="AF70" s="65">
        <v>0</v>
      </c>
      <c r="AG70" s="66">
        <v>0</v>
      </c>
      <c r="AH70" s="66">
        <v>0</v>
      </c>
      <c r="AI70" s="66">
        <v>0</v>
      </c>
      <c r="AJ70" s="66">
        <v>0</v>
      </c>
      <c r="AK70" s="67">
        <v>0</v>
      </c>
      <c r="AL70" s="55">
        <f t="shared" si="35"/>
        <v>290</v>
      </c>
    </row>
    <row r="71" spans="1:38" ht="22.5" customHeight="1" x14ac:dyDescent="0.3">
      <c r="A71" s="35" t="s">
        <v>111</v>
      </c>
      <c r="B71" s="44" t="str">
        <f>[2]vandens!B29</f>
        <v>Laukžemės vandens gerinimo įrenginiai</v>
      </c>
      <c r="C71" s="64">
        <f>[2]vandens!C29</f>
        <v>0</v>
      </c>
      <c r="D71" s="65">
        <f>[2]vandens!D29</f>
        <v>0</v>
      </c>
      <c r="E71" s="66">
        <f>[2]vandens!E29</f>
        <v>0</v>
      </c>
      <c r="F71" s="66">
        <f>[2]vandens!F29</f>
        <v>0</v>
      </c>
      <c r="G71" s="66">
        <f>[2]vandens!G29</f>
        <v>0</v>
      </c>
      <c r="H71" s="66">
        <f t="shared" si="41"/>
        <v>0</v>
      </c>
      <c r="I71" s="67"/>
      <c r="J71" s="64">
        <f t="shared" si="37"/>
        <v>0</v>
      </c>
      <c r="K71" s="65">
        <f>[2]vandens!K29</f>
        <v>0</v>
      </c>
      <c r="L71" s="66">
        <f>[2]vandens!L29</f>
        <v>0</v>
      </c>
      <c r="M71" s="66">
        <f>[2]vandens!M29</f>
        <v>0</v>
      </c>
      <c r="N71" s="66">
        <f>[2]vandens!N29</f>
        <v>0</v>
      </c>
      <c r="O71" s="66">
        <f t="shared" si="42"/>
        <v>0</v>
      </c>
      <c r="P71" s="67"/>
      <c r="Q71" s="64">
        <f t="shared" si="38"/>
        <v>0</v>
      </c>
      <c r="R71" s="78">
        <f>[2]vandens!R29</f>
        <v>0</v>
      </c>
      <c r="S71" s="66">
        <f>[2]vandens!S29</f>
        <v>0</v>
      </c>
      <c r="T71" s="66">
        <f>[2]vandens!T29</f>
        <v>295.89999999999998</v>
      </c>
      <c r="U71" s="66">
        <f>[2]vandens!U29</f>
        <v>0</v>
      </c>
      <c r="V71" s="66">
        <f>[2]vandens!V29</f>
        <v>295.89999999999998</v>
      </c>
      <c r="W71" s="71">
        <f>[2]vandens!W29</f>
        <v>295.89999999999998</v>
      </c>
      <c r="X71" s="64">
        <f t="shared" si="39"/>
        <v>0</v>
      </c>
      <c r="Y71" s="65">
        <v>0</v>
      </c>
      <c r="Z71" s="66">
        <v>0</v>
      </c>
      <c r="AA71" s="66">
        <v>0</v>
      </c>
      <c r="AB71" s="66">
        <v>0</v>
      </c>
      <c r="AC71" s="66">
        <f t="shared" si="46"/>
        <v>0</v>
      </c>
      <c r="AD71" s="67"/>
      <c r="AE71" s="64">
        <f t="shared" si="40"/>
        <v>0</v>
      </c>
      <c r="AF71" s="65">
        <v>0</v>
      </c>
      <c r="AG71" s="66">
        <v>0</v>
      </c>
      <c r="AH71" s="66">
        <v>0</v>
      </c>
      <c r="AI71" s="66">
        <v>0</v>
      </c>
      <c r="AJ71" s="66">
        <v>0</v>
      </c>
      <c r="AK71" s="67">
        <v>0</v>
      </c>
      <c r="AL71" s="55">
        <f t="shared" si="35"/>
        <v>295.89999999999998</v>
      </c>
    </row>
    <row r="72" spans="1:38" ht="22.5" customHeight="1" x14ac:dyDescent="0.3">
      <c r="A72" s="35" t="s">
        <v>112</v>
      </c>
      <c r="B72" s="44" t="s">
        <v>40</v>
      </c>
      <c r="C72" s="64">
        <v>79.28</v>
      </c>
      <c r="D72" s="65"/>
      <c r="E72" s="65"/>
      <c r="F72" s="65"/>
      <c r="G72" s="65"/>
      <c r="H72" s="66">
        <f>SUM(D72:G72)</f>
        <v>0</v>
      </c>
      <c r="I72" s="67"/>
      <c r="J72" s="119">
        <f>C72+H72-I72</f>
        <v>79.28</v>
      </c>
      <c r="K72" s="65"/>
      <c r="L72" s="65"/>
      <c r="M72" s="65"/>
      <c r="N72" s="65"/>
      <c r="O72" s="66">
        <f t="shared" ref="O72:O73" si="48">SUM(K72:N72)</f>
        <v>0</v>
      </c>
      <c r="P72" s="122">
        <v>79.28</v>
      </c>
      <c r="Q72" s="64">
        <f t="shared" si="38"/>
        <v>0</v>
      </c>
      <c r="R72" s="78"/>
      <c r="S72" s="65"/>
      <c r="T72" s="65"/>
      <c r="U72" s="65"/>
      <c r="V72" s="66">
        <f t="shared" ref="V72:V82" si="49">SUM(R72:U72)</f>
        <v>0</v>
      </c>
      <c r="W72" s="71"/>
      <c r="X72" s="64">
        <f t="shared" si="39"/>
        <v>0</v>
      </c>
      <c r="Y72" s="65"/>
      <c r="Z72" s="65"/>
      <c r="AA72" s="65"/>
      <c r="AB72" s="65"/>
      <c r="AC72" s="66">
        <f t="shared" si="46"/>
        <v>0</v>
      </c>
      <c r="AD72" s="67"/>
      <c r="AE72" s="64">
        <f t="shared" si="40"/>
        <v>0</v>
      </c>
      <c r="AF72" s="65"/>
      <c r="AG72" s="65"/>
      <c r="AH72" s="65"/>
      <c r="AI72" s="65"/>
      <c r="AJ72" s="66">
        <f t="shared" ref="AJ72:AJ78" si="50">SUM(AF72:AI72)</f>
        <v>0</v>
      </c>
      <c r="AK72" s="67"/>
      <c r="AL72" s="55">
        <f>H72+O72+V72+AC72+AJ72</f>
        <v>0</v>
      </c>
    </row>
    <row r="73" spans="1:38" ht="32.25" customHeight="1" x14ac:dyDescent="0.3">
      <c r="A73" s="35" t="s">
        <v>113</v>
      </c>
      <c r="B73" s="45" t="s">
        <v>114</v>
      </c>
      <c r="C73" s="64"/>
      <c r="D73" s="65"/>
      <c r="E73" s="65"/>
      <c r="F73" s="65"/>
      <c r="G73" s="65"/>
      <c r="H73" s="66">
        <f>SUM(D73:G73)</f>
        <v>0</v>
      </c>
      <c r="I73" s="67"/>
      <c r="J73" s="64">
        <f>C73+H73-I73</f>
        <v>0</v>
      </c>
      <c r="K73" s="65"/>
      <c r="L73" s="65"/>
      <c r="M73" s="65"/>
      <c r="N73" s="65"/>
      <c r="O73" s="66">
        <f t="shared" si="48"/>
        <v>0</v>
      </c>
      <c r="P73" s="67"/>
      <c r="Q73" s="64">
        <f t="shared" si="38"/>
        <v>0</v>
      </c>
      <c r="R73" s="78"/>
      <c r="S73" s="65"/>
      <c r="T73" s="120">
        <v>13.5</v>
      </c>
      <c r="U73" s="120"/>
      <c r="V73" s="121">
        <f t="shared" si="49"/>
        <v>13.5</v>
      </c>
      <c r="W73" s="186">
        <v>13.5</v>
      </c>
      <c r="X73" s="64">
        <f t="shared" si="39"/>
        <v>0</v>
      </c>
      <c r="Y73" s="65"/>
      <c r="Z73" s="65"/>
      <c r="AA73" s="65"/>
      <c r="AB73" s="65"/>
      <c r="AC73" s="66">
        <f t="shared" si="46"/>
        <v>0</v>
      </c>
      <c r="AD73" s="67"/>
      <c r="AE73" s="64">
        <f t="shared" si="40"/>
        <v>0</v>
      </c>
      <c r="AF73" s="65"/>
      <c r="AG73" s="65"/>
      <c r="AH73" s="65"/>
      <c r="AI73" s="65"/>
      <c r="AJ73" s="66">
        <f t="shared" si="50"/>
        <v>0</v>
      </c>
      <c r="AK73" s="67"/>
      <c r="AL73" s="55">
        <f>H73+O73+V73+AC73+AJ73</f>
        <v>13.5</v>
      </c>
    </row>
    <row r="74" spans="1:38" ht="32.25" customHeight="1" x14ac:dyDescent="0.3">
      <c r="A74" s="35" t="s">
        <v>115</v>
      </c>
      <c r="B74" s="45" t="s">
        <v>116</v>
      </c>
      <c r="C74" s="64"/>
      <c r="D74" s="65"/>
      <c r="E74" s="65"/>
      <c r="F74" s="65"/>
      <c r="G74" s="65"/>
      <c r="H74" s="66">
        <f>SUM(D74:G74)</f>
        <v>0</v>
      </c>
      <c r="I74" s="67"/>
      <c r="J74" s="64">
        <f>C74+H74-I74</f>
        <v>0</v>
      </c>
      <c r="K74" s="65"/>
      <c r="L74" s="65"/>
      <c r="M74" s="65"/>
      <c r="N74" s="65"/>
      <c r="O74" s="66">
        <f t="shared" ref="O74" si="51">SUM(K74:N74)</f>
        <v>0</v>
      </c>
      <c r="P74" s="67"/>
      <c r="Q74" s="64">
        <f t="shared" si="38"/>
        <v>0</v>
      </c>
      <c r="R74" s="78"/>
      <c r="S74" s="65"/>
      <c r="T74" s="65"/>
      <c r="U74" s="65"/>
      <c r="V74" s="66">
        <f t="shared" si="49"/>
        <v>0</v>
      </c>
      <c r="W74" s="71"/>
      <c r="X74" s="64">
        <f t="shared" si="39"/>
        <v>0</v>
      </c>
      <c r="Y74" s="65"/>
      <c r="Z74" s="65"/>
      <c r="AA74" s="65"/>
      <c r="AB74" s="65"/>
      <c r="AC74" s="66">
        <f t="shared" si="46"/>
        <v>0</v>
      </c>
      <c r="AD74" s="67"/>
      <c r="AE74" s="64">
        <f t="shared" si="40"/>
        <v>0</v>
      </c>
      <c r="AF74" s="65"/>
      <c r="AG74" s="65"/>
      <c r="AH74" s="65">
        <v>50</v>
      </c>
      <c r="AI74" s="65"/>
      <c r="AJ74" s="66">
        <f t="shared" si="50"/>
        <v>50</v>
      </c>
      <c r="AK74" s="67">
        <v>50</v>
      </c>
      <c r="AL74" s="55">
        <f>H74+O74+V74+AC74+AJ74</f>
        <v>50</v>
      </c>
    </row>
    <row r="75" spans="1:38" ht="23.25" customHeight="1" x14ac:dyDescent="0.3">
      <c r="A75" s="35" t="s">
        <v>117</v>
      </c>
      <c r="B75" s="45" t="s">
        <v>118</v>
      </c>
      <c r="C75" s="64"/>
      <c r="D75" s="65"/>
      <c r="E75" s="65"/>
      <c r="F75" s="65"/>
      <c r="G75" s="65"/>
      <c r="H75" s="66">
        <f t="shared" ref="H75:H77" si="52">SUM(D75:G75)</f>
        <v>0</v>
      </c>
      <c r="I75" s="67"/>
      <c r="J75" s="64">
        <f t="shared" ref="J75:J79" si="53">C75+H75-I75</f>
        <v>0</v>
      </c>
      <c r="K75" s="65"/>
      <c r="L75" s="65"/>
      <c r="M75" s="65"/>
      <c r="N75" s="65"/>
      <c r="O75" s="66">
        <f t="shared" ref="O75:O84" si="54">SUM(K75:N75)</f>
        <v>0</v>
      </c>
      <c r="P75" s="67"/>
      <c r="Q75" s="64">
        <f t="shared" si="38"/>
        <v>0</v>
      </c>
      <c r="R75" s="78"/>
      <c r="S75" s="65"/>
      <c r="T75" s="65"/>
      <c r="U75" s="65"/>
      <c r="V75" s="66">
        <f t="shared" si="49"/>
        <v>0</v>
      </c>
      <c r="W75" s="71"/>
      <c r="X75" s="64">
        <f t="shared" si="39"/>
        <v>0</v>
      </c>
      <c r="Y75" s="65"/>
      <c r="Z75" s="65"/>
      <c r="AA75" s="65"/>
      <c r="AB75" s="65">
        <v>53.76</v>
      </c>
      <c r="AC75" s="66">
        <f t="shared" si="46"/>
        <v>53.76</v>
      </c>
      <c r="AD75" s="67">
        <v>53.76</v>
      </c>
      <c r="AE75" s="64">
        <f t="shared" si="40"/>
        <v>0</v>
      </c>
      <c r="AF75" s="65"/>
      <c r="AG75" s="65"/>
      <c r="AH75" s="65"/>
      <c r="AI75" s="65"/>
      <c r="AJ75" s="66">
        <f t="shared" si="50"/>
        <v>0</v>
      </c>
      <c r="AK75" s="67"/>
      <c r="AL75" s="55">
        <f t="shared" ref="AL75:AL82" si="55">H75+O75+V75+AC75+AJ75</f>
        <v>53.76</v>
      </c>
    </row>
    <row r="76" spans="1:38" ht="23.25" customHeight="1" x14ac:dyDescent="0.3">
      <c r="A76" s="35" t="s">
        <v>119</v>
      </c>
      <c r="B76" s="45" t="s">
        <v>120</v>
      </c>
      <c r="C76" s="64"/>
      <c r="D76" s="65"/>
      <c r="E76" s="65"/>
      <c r="F76" s="65"/>
      <c r="G76" s="65"/>
      <c r="H76" s="66">
        <f t="shared" si="52"/>
        <v>0</v>
      </c>
      <c r="I76" s="67"/>
      <c r="J76" s="64">
        <f t="shared" si="53"/>
        <v>0</v>
      </c>
      <c r="K76" s="65"/>
      <c r="L76" s="65"/>
      <c r="M76" s="65"/>
      <c r="N76" s="65"/>
      <c r="O76" s="66">
        <f t="shared" si="54"/>
        <v>0</v>
      </c>
      <c r="P76" s="67"/>
      <c r="Q76" s="64">
        <f t="shared" si="38"/>
        <v>0</v>
      </c>
      <c r="R76" s="78"/>
      <c r="S76" s="65"/>
      <c r="T76" s="65"/>
      <c r="U76" s="65"/>
      <c r="V76" s="66">
        <f t="shared" si="49"/>
        <v>0</v>
      </c>
      <c r="W76" s="71"/>
      <c r="X76" s="64">
        <f t="shared" si="39"/>
        <v>0</v>
      </c>
      <c r="Y76" s="65"/>
      <c r="Z76" s="65"/>
      <c r="AA76" s="65"/>
      <c r="AB76" s="65">
        <v>51.2</v>
      </c>
      <c r="AC76" s="66">
        <f t="shared" si="46"/>
        <v>51.2</v>
      </c>
      <c r="AD76" s="67">
        <v>51.2</v>
      </c>
      <c r="AE76" s="64">
        <f t="shared" si="40"/>
        <v>0</v>
      </c>
      <c r="AF76" s="65"/>
      <c r="AG76" s="65"/>
      <c r="AH76" s="65"/>
      <c r="AI76" s="65"/>
      <c r="AJ76" s="66">
        <f t="shared" si="50"/>
        <v>0</v>
      </c>
      <c r="AK76" s="67"/>
      <c r="AL76" s="55">
        <f t="shared" si="55"/>
        <v>51.2</v>
      </c>
    </row>
    <row r="77" spans="1:38" ht="23.25" customHeight="1" x14ac:dyDescent="0.3">
      <c r="A77" s="35" t="s">
        <v>121</v>
      </c>
      <c r="B77" s="45" t="s">
        <v>122</v>
      </c>
      <c r="C77" s="64"/>
      <c r="D77" s="65"/>
      <c r="E77" s="65"/>
      <c r="F77" s="65"/>
      <c r="G77" s="65"/>
      <c r="H77" s="66">
        <f t="shared" si="52"/>
        <v>0</v>
      </c>
      <c r="I77" s="67"/>
      <c r="J77" s="64">
        <f t="shared" si="53"/>
        <v>0</v>
      </c>
      <c r="K77" s="65"/>
      <c r="L77" s="65"/>
      <c r="M77" s="65"/>
      <c r="N77" s="65"/>
      <c r="O77" s="66">
        <f t="shared" si="54"/>
        <v>0</v>
      </c>
      <c r="P77" s="67"/>
      <c r="Q77" s="64">
        <f t="shared" si="38"/>
        <v>0</v>
      </c>
      <c r="R77" s="78"/>
      <c r="S77" s="65"/>
      <c r="T77" s="65"/>
      <c r="U77" s="65"/>
      <c r="V77" s="66">
        <f t="shared" si="49"/>
        <v>0</v>
      </c>
      <c r="W77" s="71"/>
      <c r="X77" s="64">
        <f t="shared" si="39"/>
        <v>0</v>
      </c>
      <c r="Y77" s="65"/>
      <c r="Z77" s="65"/>
      <c r="AA77" s="65"/>
      <c r="AB77" s="65"/>
      <c r="AC77" s="66">
        <f t="shared" si="46"/>
        <v>0</v>
      </c>
      <c r="AD77" s="67"/>
      <c r="AE77" s="64">
        <f t="shared" si="40"/>
        <v>0</v>
      </c>
      <c r="AF77" s="65"/>
      <c r="AG77" s="65"/>
      <c r="AH77" s="65"/>
      <c r="AI77" s="65">
        <v>11.52</v>
      </c>
      <c r="AJ77" s="66">
        <f t="shared" si="50"/>
        <v>11.52</v>
      </c>
      <c r="AK77" s="67">
        <v>11.52</v>
      </c>
      <c r="AL77" s="55">
        <f t="shared" si="55"/>
        <v>11.52</v>
      </c>
    </row>
    <row r="78" spans="1:38" ht="23.25" customHeight="1" x14ac:dyDescent="0.3">
      <c r="A78" s="35" t="s">
        <v>123</v>
      </c>
      <c r="B78" s="45" t="s">
        <v>124</v>
      </c>
      <c r="C78" s="64"/>
      <c r="D78" s="65"/>
      <c r="E78" s="65"/>
      <c r="F78" s="65"/>
      <c r="G78" s="65"/>
      <c r="H78" s="66">
        <f t="shared" ref="H78:H82" si="56">SUM(D78:G78)</f>
        <v>0</v>
      </c>
      <c r="I78" s="67"/>
      <c r="J78" s="64">
        <f t="shared" si="53"/>
        <v>0</v>
      </c>
      <c r="K78" s="65"/>
      <c r="L78" s="65"/>
      <c r="M78" s="65"/>
      <c r="N78" s="65"/>
      <c r="O78" s="66">
        <f t="shared" si="54"/>
        <v>0</v>
      </c>
      <c r="P78" s="67"/>
      <c r="Q78" s="64">
        <f t="shared" si="38"/>
        <v>0</v>
      </c>
      <c r="R78" s="78"/>
      <c r="S78" s="65"/>
      <c r="T78" s="65"/>
      <c r="U78" s="65"/>
      <c r="V78" s="66">
        <f t="shared" si="49"/>
        <v>0</v>
      </c>
      <c r="W78" s="71"/>
      <c r="X78" s="64">
        <f t="shared" si="39"/>
        <v>0</v>
      </c>
      <c r="Y78" s="65"/>
      <c r="Z78" s="65"/>
      <c r="AA78" s="65"/>
      <c r="AB78" s="65"/>
      <c r="AC78" s="66">
        <f t="shared" si="46"/>
        <v>0</v>
      </c>
      <c r="AD78" s="67"/>
      <c r="AE78" s="64">
        <f t="shared" si="40"/>
        <v>0</v>
      </c>
      <c r="AF78" s="65"/>
      <c r="AG78" s="65"/>
      <c r="AH78" s="65"/>
      <c r="AI78" s="65">
        <v>205</v>
      </c>
      <c r="AJ78" s="66">
        <f t="shared" si="50"/>
        <v>205</v>
      </c>
      <c r="AK78" s="67">
        <v>205</v>
      </c>
      <c r="AL78" s="55">
        <f t="shared" si="55"/>
        <v>205</v>
      </c>
    </row>
    <row r="79" spans="1:38" ht="46.8" customHeight="1" x14ac:dyDescent="0.3">
      <c r="A79" s="35" t="s">
        <v>299</v>
      </c>
      <c r="B79" s="36" t="s">
        <v>303</v>
      </c>
      <c r="C79" s="64"/>
      <c r="D79" s="65"/>
      <c r="E79" s="65"/>
      <c r="F79" s="65"/>
      <c r="G79" s="65"/>
      <c r="H79" s="66"/>
      <c r="I79" s="67"/>
      <c r="J79" s="64">
        <f t="shared" si="53"/>
        <v>0</v>
      </c>
      <c r="K79" s="120">
        <v>200</v>
      </c>
      <c r="L79" s="120"/>
      <c r="M79" s="120"/>
      <c r="N79" s="120"/>
      <c r="O79" s="121">
        <f t="shared" si="54"/>
        <v>200</v>
      </c>
      <c r="P79" s="122">
        <v>200</v>
      </c>
      <c r="Q79" s="64"/>
      <c r="R79" s="78"/>
      <c r="S79" s="65"/>
      <c r="T79" s="65"/>
      <c r="U79" s="65"/>
      <c r="V79" s="66">
        <f t="shared" si="49"/>
        <v>0</v>
      </c>
      <c r="W79" s="71"/>
      <c r="X79" s="64"/>
      <c r="Y79" s="65"/>
      <c r="Z79" s="65"/>
      <c r="AA79" s="65"/>
      <c r="AB79" s="65"/>
      <c r="AC79" s="66"/>
      <c r="AD79" s="67"/>
      <c r="AE79" s="64"/>
      <c r="AF79" s="65"/>
      <c r="AG79" s="65"/>
      <c r="AH79" s="65"/>
      <c r="AI79" s="65"/>
      <c r="AJ79" s="66"/>
      <c r="AK79" s="67"/>
      <c r="AL79" s="55">
        <f t="shared" si="55"/>
        <v>200</v>
      </c>
    </row>
    <row r="80" spans="1:38" ht="31.8" customHeight="1" x14ac:dyDescent="0.3">
      <c r="A80" s="35" t="s">
        <v>300</v>
      </c>
      <c r="B80" s="187" t="s">
        <v>302</v>
      </c>
      <c r="C80" s="64"/>
      <c r="D80" s="65"/>
      <c r="E80" s="65"/>
      <c r="F80" s="65"/>
      <c r="G80" s="120">
        <v>20.25</v>
      </c>
      <c r="H80" s="121">
        <f t="shared" si="56"/>
        <v>20.25</v>
      </c>
      <c r="I80" s="122">
        <v>20.25</v>
      </c>
      <c r="J80" s="64"/>
      <c r="K80" s="65"/>
      <c r="L80" s="65"/>
      <c r="M80" s="65"/>
      <c r="N80" s="65"/>
      <c r="O80" s="66"/>
      <c r="P80" s="67"/>
      <c r="Q80" s="64"/>
      <c r="R80" s="78"/>
      <c r="S80" s="65"/>
      <c r="T80" s="65"/>
      <c r="U80" s="65"/>
      <c r="V80" s="66">
        <f t="shared" si="49"/>
        <v>0</v>
      </c>
      <c r="W80" s="71"/>
      <c r="X80" s="64"/>
      <c r="Y80" s="65"/>
      <c r="Z80" s="65"/>
      <c r="AA80" s="65"/>
      <c r="AB80" s="65"/>
      <c r="AC80" s="66"/>
      <c r="AD80" s="67"/>
      <c r="AE80" s="64"/>
      <c r="AF80" s="65"/>
      <c r="AG80" s="65"/>
      <c r="AH80" s="65"/>
      <c r="AI80" s="65"/>
      <c r="AJ80" s="66"/>
      <c r="AK80" s="67"/>
      <c r="AL80" s="55">
        <f t="shared" si="55"/>
        <v>20.25</v>
      </c>
    </row>
    <row r="81" spans="1:38" ht="45.6" customHeight="1" x14ac:dyDescent="0.3">
      <c r="A81" s="35" t="s">
        <v>308</v>
      </c>
      <c r="B81" s="43" t="s">
        <v>295</v>
      </c>
      <c r="C81" s="64"/>
      <c r="D81" s="65"/>
      <c r="E81" s="65"/>
      <c r="F81" s="65"/>
      <c r="G81" s="65"/>
      <c r="H81" s="66">
        <f t="shared" si="56"/>
        <v>0</v>
      </c>
      <c r="I81" s="67"/>
      <c r="J81" s="64"/>
      <c r="K81" s="65"/>
      <c r="L81" s="65"/>
      <c r="M81" s="65"/>
      <c r="N81" s="65"/>
      <c r="O81" s="66">
        <f t="shared" si="54"/>
        <v>0</v>
      </c>
      <c r="P81" s="67"/>
      <c r="Q81" s="64"/>
      <c r="R81" s="78"/>
      <c r="S81" s="65"/>
      <c r="T81" s="120">
        <v>411.3</v>
      </c>
      <c r="U81" s="120"/>
      <c r="V81" s="121">
        <f t="shared" si="49"/>
        <v>411.3</v>
      </c>
      <c r="W81" s="186">
        <v>411.3</v>
      </c>
      <c r="X81" s="64"/>
      <c r="Y81" s="65"/>
      <c r="Z81" s="65"/>
      <c r="AA81" s="65"/>
      <c r="AB81" s="65"/>
      <c r="AC81" s="66"/>
      <c r="AD81" s="67"/>
      <c r="AE81" s="64"/>
      <c r="AF81" s="65"/>
      <c r="AG81" s="65"/>
      <c r="AH81" s="65"/>
      <c r="AI81" s="65"/>
      <c r="AJ81" s="66"/>
      <c r="AK81" s="67"/>
      <c r="AL81" s="55">
        <f t="shared" si="55"/>
        <v>411.3</v>
      </c>
    </row>
    <row r="82" spans="1:38" ht="45.6" customHeight="1" x14ac:dyDescent="0.3">
      <c r="A82" s="35" t="s">
        <v>309</v>
      </c>
      <c r="B82" s="188" t="s">
        <v>301</v>
      </c>
      <c r="C82" s="64"/>
      <c r="D82" s="65"/>
      <c r="E82" s="65"/>
      <c r="F82" s="65"/>
      <c r="G82" s="65"/>
      <c r="H82" s="66">
        <f t="shared" si="56"/>
        <v>0</v>
      </c>
      <c r="I82" s="67"/>
      <c r="J82" s="64"/>
      <c r="K82" s="120"/>
      <c r="L82" s="120"/>
      <c r="M82" s="120">
        <v>410</v>
      </c>
      <c r="N82" s="120"/>
      <c r="O82" s="121">
        <f t="shared" si="54"/>
        <v>410</v>
      </c>
      <c r="P82" s="122">
        <v>410</v>
      </c>
      <c r="Q82" s="64"/>
      <c r="R82" s="78"/>
      <c r="S82" s="65"/>
      <c r="T82" s="65"/>
      <c r="U82" s="65"/>
      <c r="V82" s="66">
        <f t="shared" si="49"/>
        <v>0</v>
      </c>
      <c r="W82" s="71"/>
      <c r="X82" s="64"/>
      <c r="Y82" s="65"/>
      <c r="Z82" s="65"/>
      <c r="AA82" s="65"/>
      <c r="AB82" s="65"/>
      <c r="AC82" s="66"/>
      <c r="AD82" s="67"/>
      <c r="AE82" s="64"/>
      <c r="AF82" s="65"/>
      <c r="AG82" s="65"/>
      <c r="AH82" s="65"/>
      <c r="AI82" s="65"/>
      <c r="AJ82" s="66"/>
      <c r="AK82" s="67"/>
      <c r="AL82" s="55">
        <f t="shared" si="55"/>
        <v>410</v>
      </c>
    </row>
    <row r="83" spans="1:38" ht="28.8" customHeight="1" x14ac:dyDescent="0.3">
      <c r="A83" s="104" t="s">
        <v>319</v>
      </c>
      <c r="B83" s="174" t="s">
        <v>320</v>
      </c>
      <c r="C83" s="64"/>
      <c r="D83" s="65"/>
      <c r="E83" s="65"/>
      <c r="F83" s="65"/>
      <c r="G83" s="120">
        <v>10.1</v>
      </c>
      <c r="H83" s="121">
        <f t="shared" ref="H83" si="57">SUM(D83:G83)</f>
        <v>10.1</v>
      </c>
      <c r="I83" s="122">
        <v>10.1</v>
      </c>
      <c r="J83" s="64"/>
      <c r="K83" s="120"/>
      <c r="L83" s="120"/>
      <c r="M83" s="120"/>
      <c r="N83" s="120"/>
      <c r="O83" s="121">
        <f t="shared" si="54"/>
        <v>0</v>
      </c>
      <c r="P83" s="122"/>
      <c r="Q83" s="64"/>
      <c r="R83" s="78"/>
      <c r="S83" s="65"/>
      <c r="T83" s="65"/>
      <c r="U83" s="65"/>
      <c r="V83" s="66"/>
      <c r="W83" s="71"/>
      <c r="X83" s="64"/>
      <c r="Y83" s="65"/>
      <c r="Z83" s="65"/>
      <c r="AA83" s="65"/>
      <c r="AB83" s="65"/>
      <c r="AC83" s="66"/>
      <c r="AD83" s="67"/>
      <c r="AE83" s="64"/>
      <c r="AF83" s="65"/>
      <c r="AG83" s="65"/>
      <c r="AH83" s="65"/>
      <c r="AI83" s="65"/>
      <c r="AJ83" s="66"/>
      <c r="AK83" s="67"/>
      <c r="AL83" s="55"/>
    </row>
    <row r="84" spans="1:38" ht="28.8" customHeight="1" x14ac:dyDescent="0.3">
      <c r="A84" s="104" t="s">
        <v>321</v>
      </c>
      <c r="B84" s="174" t="s">
        <v>322</v>
      </c>
      <c r="C84" s="64"/>
      <c r="D84" s="65"/>
      <c r="E84" s="65"/>
      <c r="F84" s="65"/>
      <c r="G84" s="120"/>
      <c r="H84" s="121"/>
      <c r="I84" s="122"/>
      <c r="J84" s="64"/>
      <c r="K84" s="120"/>
      <c r="L84" s="120">
        <v>66</v>
      </c>
      <c r="M84" s="120"/>
      <c r="N84" s="120"/>
      <c r="O84" s="121">
        <f t="shared" si="54"/>
        <v>66</v>
      </c>
      <c r="P84" s="122">
        <v>66</v>
      </c>
      <c r="Q84" s="64"/>
      <c r="R84" s="78"/>
      <c r="S84" s="65"/>
      <c r="T84" s="65"/>
      <c r="U84" s="65"/>
      <c r="V84" s="66"/>
      <c r="W84" s="71"/>
      <c r="X84" s="64"/>
      <c r="Y84" s="65"/>
      <c r="Z84" s="65"/>
      <c r="AA84" s="65"/>
      <c r="AB84" s="65"/>
      <c r="AC84" s="66"/>
      <c r="AD84" s="67"/>
      <c r="AE84" s="64"/>
      <c r="AF84" s="65"/>
      <c r="AG84" s="65"/>
      <c r="AH84" s="65"/>
      <c r="AI84" s="65"/>
      <c r="AJ84" s="66"/>
      <c r="AK84" s="67"/>
      <c r="AL84" s="55"/>
    </row>
    <row r="85" spans="1:38" x14ac:dyDescent="0.3">
      <c r="A85" s="79" t="s">
        <v>125</v>
      </c>
      <c r="B85" s="80" t="s">
        <v>126</v>
      </c>
      <c r="C85" s="81"/>
      <c r="D85" s="68">
        <f>SUM(D86:D112)</f>
        <v>9.4</v>
      </c>
      <c r="E85" s="68">
        <f t="shared" ref="E85:AL85" si="58">SUM(E86:E112)</f>
        <v>16.5</v>
      </c>
      <c r="F85" s="68">
        <f t="shared" si="58"/>
        <v>9.1</v>
      </c>
      <c r="G85" s="68">
        <f t="shared" si="58"/>
        <v>74.110000000000014</v>
      </c>
      <c r="H85" s="69">
        <f t="shared" si="58"/>
        <v>109.11</v>
      </c>
      <c r="I85" s="68">
        <f t="shared" si="58"/>
        <v>109.11000000000001</v>
      </c>
      <c r="J85" s="81">
        <f t="shared" si="58"/>
        <v>0</v>
      </c>
      <c r="K85" s="68">
        <f t="shared" si="58"/>
        <v>43.17</v>
      </c>
      <c r="L85" s="68">
        <f t="shared" si="58"/>
        <v>67.52</v>
      </c>
      <c r="M85" s="68">
        <f t="shared" si="58"/>
        <v>170.77</v>
      </c>
      <c r="N85" s="68">
        <f t="shared" si="58"/>
        <v>17.77</v>
      </c>
      <c r="O85" s="69">
        <f t="shared" si="58"/>
        <v>299.23</v>
      </c>
      <c r="P85" s="68">
        <f t="shared" si="58"/>
        <v>299.23</v>
      </c>
      <c r="Q85" s="81">
        <f t="shared" si="58"/>
        <v>0</v>
      </c>
      <c r="R85" s="70">
        <f t="shared" si="58"/>
        <v>47.46</v>
      </c>
      <c r="S85" s="68">
        <f t="shared" si="58"/>
        <v>56.660000000000004</v>
      </c>
      <c r="T85" s="68">
        <f t="shared" si="58"/>
        <v>50.2</v>
      </c>
      <c r="U85" s="68">
        <f t="shared" si="58"/>
        <v>42.21</v>
      </c>
      <c r="V85" s="69">
        <f t="shared" si="58"/>
        <v>196.52999999999997</v>
      </c>
      <c r="W85" s="82">
        <f t="shared" si="58"/>
        <v>196.52999999999997</v>
      </c>
      <c r="X85" s="81">
        <f t="shared" si="58"/>
        <v>0</v>
      </c>
      <c r="Y85" s="68">
        <f t="shared" si="58"/>
        <v>19.72</v>
      </c>
      <c r="Z85" s="68">
        <f t="shared" si="58"/>
        <v>41.82</v>
      </c>
      <c r="AA85" s="68">
        <f t="shared" si="58"/>
        <v>88.82</v>
      </c>
      <c r="AB85" s="68">
        <f t="shared" si="58"/>
        <v>24.82</v>
      </c>
      <c r="AC85" s="69">
        <f t="shared" si="58"/>
        <v>175.18</v>
      </c>
      <c r="AD85" s="68">
        <f t="shared" si="58"/>
        <v>175.18</v>
      </c>
      <c r="AE85" s="81">
        <f t="shared" si="58"/>
        <v>0</v>
      </c>
      <c r="AF85" s="68">
        <f t="shared" si="58"/>
        <v>30.9</v>
      </c>
      <c r="AG85" s="68">
        <f t="shared" si="58"/>
        <v>37.799999999999997</v>
      </c>
      <c r="AH85" s="68">
        <f t="shared" si="58"/>
        <v>108.8</v>
      </c>
      <c r="AI85" s="68">
        <f t="shared" si="58"/>
        <v>37.299999999999997</v>
      </c>
      <c r="AJ85" s="69">
        <f t="shared" si="58"/>
        <v>214.8</v>
      </c>
      <c r="AK85" s="68">
        <f t="shared" si="58"/>
        <v>214.8</v>
      </c>
      <c r="AL85" s="81">
        <f t="shared" si="58"/>
        <v>994.85</v>
      </c>
    </row>
    <row r="86" spans="1:38" x14ac:dyDescent="0.3">
      <c r="A86" s="83" t="s">
        <v>127</v>
      </c>
      <c r="B86" s="84" t="s">
        <v>128</v>
      </c>
      <c r="C86" s="81"/>
      <c r="D86" s="120"/>
      <c r="E86" s="120"/>
      <c r="F86" s="120"/>
      <c r="G86" s="120">
        <v>18.61</v>
      </c>
      <c r="H86" s="121">
        <f t="shared" ref="H86:H104" si="59">SUM(D86:G86)</f>
        <v>18.61</v>
      </c>
      <c r="I86" s="122">
        <v>18.61</v>
      </c>
      <c r="J86" s="64">
        <f t="shared" ref="J86:J112" si="60">C86+H86-I86</f>
        <v>0</v>
      </c>
      <c r="K86" s="120">
        <v>3</v>
      </c>
      <c r="L86" s="120">
        <v>3</v>
      </c>
      <c r="M86" s="120">
        <v>3</v>
      </c>
      <c r="N86" s="120">
        <v>3</v>
      </c>
      <c r="O86" s="121">
        <f t="shared" ref="O86:O112" si="61">SUM(K86:N86)</f>
        <v>12</v>
      </c>
      <c r="P86" s="122">
        <v>12</v>
      </c>
      <c r="Q86" s="64">
        <f t="shared" si="38"/>
        <v>0</v>
      </c>
      <c r="R86" s="85">
        <f>[2]nuotekos!R39</f>
        <v>2</v>
      </c>
      <c r="S86" s="86">
        <v>4</v>
      </c>
      <c r="T86" s="86">
        <v>4</v>
      </c>
      <c r="U86" s="86">
        <f>[2]nuotekos!U39</f>
        <v>2</v>
      </c>
      <c r="V86" s="66">
        <f>SUM(R86:U86)</f>
        <v>12</v>
      </c>
      <c r="W86" s="66">
        <v>12</v>
      </c>
      <c r="X86" s="64">
        <f t="shared" si="39"/>
        <v>0</v>
      </c>
      <c r="Y86" s="65">
        <v>2.5</v>
      </c>
      <c r="Z86" s="65">
        <v>3</v>
      </c>
      <c r="AA86" s="65">
        <v>5</v>
      </c>
      <c r="AB86" s="65">
        <v>2.5</v>
      </c>
      <c r="AC86" s="66">
        <f t="shared" ref="AC86:AC108" si="62">SUM(Y86:AB86)</f>
        <v>13</v>
      </c>
      <c r="AD86" s="67">
        <v>13</v>
      </c>
      <c r="AE86" s="64">
        <f t="shared" si="40"/>
        <v>0</v>
      </c>
      <c r="AF86" s="86">
        <v>2.5</v>
      </c>
      <c r="AG86" s="86">
        <v>3</v>
      </c>
      <c r="AH86" s="86">
        <v>5</v>
      </c>
      <c r="AI86" s="86">
        <v>2.5</v>
      </c>
      <c r="AJ86" s="66">
        <f>SUM(AF86:AI86)</f>
        <v>13</v>
      </c>
      <c r="AK86" s="67">
        <v>13</v>
      </c>
      <c r="AL86" s="74">
        <f t="shared" si="35"/>
        <v>68.61</v>
      </c>
    </row>
    <row r="87" spans="1:38" x14ac:dyDescent="0.3">
      <c r="A87" s="83" t="s">
        <v>129</v>
      </c>
      <c r="B87" s="84" t="s">
        <v>130</v>
      </c>
      <c r="C87" s="81"/>
      <c r="D87" s="120">
        <f>[2]nuotekos!D40</f>
        <v>0</v>
      </c>
      <c r="E87" s="120"/>
      <c r="F87" s="120"/>
      <c r="G87" s="120">
        <f>[2]nuotekos!G40</f>
        <v>0</v>
      </c>
      <c r="H87" s="121">
        <f t="shared" si="59"/>
        <v>0</v>
      </c>
      <c r="I87" s="122">
        <v>0</v>
      </c>
      <c r="J87" s="64">
        <f t="shared" si="60"/>
        <v>0</v>
      </c>
      <c r="K87" s="65">
        <f>[2]nuotekos!K40</f>
        <v>0</v>
      </c>
      <c r="L87" s="65">
        <f>[2]nuotekos!L40</f>
        <v>1</v>
      </c>
      <c r="M87" s="65">
        <f>[2]nuotekos!M40</f>
        <v>0</v>
      </c>
      <c r="N87" s="65">
        <f>[2]nuotekos!N40</f>
        <v>0</v>
      </c>
      <c r="O87" s="66">
        <f t="shared" si="61"/>
        <v>1</v>
      </c>
      <c r="P87" s="67">
        <v>1</v>
      </c>
      <c r="Q87" s="64">
        <f t="shared" si="38"/>
        <v>0</v>
      </c>
      <c r="R87" s="85">
        <f>[2]nuotekos!R40</f>
        <v>0</v>
      </c>
      <c r="S87" s="86">
        <f>[2]nuotekos!S40</f>
        <v>2.5</v>
      </c>
      <c r="T87" s="86">
        <f>[2]nuotekos!T40</f>
        <v>0</v>
      </c>
      <c r="U87" s="86">
        <f>[2]nuotekos!U40</f>
        <v>0</v>
      </c>
      <c r="V87" s="66">
        <f t="shared" ref="V87:V108" si="63">SUM(R87:U87)</f>
        <v>2.5</v>
      </c>
      <c r="W87" s="66">
        <v>2.5</v>
      </c>
      <c r="X87" s="64">
        <f t="shared" si="39"/>
        <v>0</v>
      </c>
      <c r="Y87" s="65"/>
      <c r="Z87" s="65">
        <v>1</v>
      </c>
      <c r="AA87" s="65"/>
      <c r="AB87" s="65">
        <v>1</v>
      </c>
      <c r="AC87" s="66">
        <f t="shared" si="62"/>
        <v>2</v>
      </c>
      <c r="AD87" s="67">
        <v>2</v>
      </c>
      <c r="AE87" s="64">
        <f t="shared" si="40"/>
        <v>0</v>
      </c>
      <c r="AF87" s="86"/>
      <c r="AG87" s="86">
        <v>1</v>
      </c>
      <c r="AH87" s="86"/>
      <c r="AI87" s="86">
        <v>1</v>
      </c>
      <c r="AJ87" s="66">
        <f t="shared" ref="AJ87:AJ108" si="64">SUM(AF87:AI87)</f>
        <v>2</v>
      </c>
      <c r="AK87" s="67">
        <v>2</v>
      </c>
      <c r="AL87" s="74">
        <f t="shared" si="35"/>
        <v>7.5</v>
      </c>
    </row>
    <row r="88" spans="1:38" x14ac:dyDescent="0.3">
      <c r="A88" s="83" t="s">
        <v>131</v>
      </c>
      <c r="B88" s="84" t="s">
        <v>132</v>
      </c>
      <c r="C88" s="81"/>
      <c r="D88" s="120">
        <f>[2]nuotekos!D42</f>
        <v>0</v>
      </c>
      <c r="E88" s="120">
        <f>[2]nuotekos!E42</f>
        <v>0</v>
      </c>
      <c r="F88" s="120"/>
      <c r="G88" s="120">
        <v>1.8</v>
      </c>
      <c r="H88" s="121">
        <f t="shared" si="59"/>
        <v>1.8</v>
      </c>
      <c r="I88" s="122">
        <v>1.8</v>
      </c>
      <c r="J88" s="64">
        <f t="shared" si="60"/>
        <v>0</v>
      </c>
      <c r="K88" s="65">
        <v>3</v>
      </c>
      <c r="L88" s="65">
        <v>1</v>
      </c>
      <c r="M88" s="65">
        <v>1</v>
      </c>
      <c r="N88" s="65">
        <v>1</v>
      </c>
      <c r="O88" s="66">
        <f t="shared" si="61"/>
        <v>6</v>
      </c>
      <c r="P88" s="67">
        <v>6</v>
      </c>
      <c r="Q88" s="64">
        <f t="shared" si="38"/>
        <v>0</v>
      </c>
      <c r="R88" s="85">
        <f>[2]nuotekos!R42</f>
        <v>0</v>
      </c>
      <c r="S88" s="86">
        <f>[2]nuotekos!S42</f>
        <v>0</v>
      </c>
      <c r="T88" s="86">
        <v>5</v>
      </c>
      <c r="U88" s="86">
        <f>[2]nuotekos!U42</f>
        <v>0</v>
      </c>
      <c r="V88" s="66">
        <f t="shared" si="63"/>
        <v>5</v>
      </c>
      <c r="W88" s="66">
        <v>5</v>
      </c>
      <c r="X88" s="64">
        <f t="shared" si="39"/>
        <v>0</v>
      </c>
      <c r="Y88" s="65"/>
      <c r="Z88" s="65"/>
      <c r="AA88" s="65">
        <v>5</v>
      </c>
      <c r="AB88" s="65"/>
      <c r="AC88" s="66">
        <f t="shared" si="62"/>
        <v>5</v>
      </c>
      <c r="AD88" s="67">
        <v>5</v>
      </c>
      <c r="AE88" s="64">
        <f t="shared" si="40"/>
        <v>0</v>
      </c>
      <c r="AF88" s="86"/>
      <c r="AG88" s="86"/>
      <c r="AH88" s="86">
        <v>5</v>
      </c>
      <c r="AI88" s="86"/>
      <c r="AJ88" s="66">
        <f t="shared" si="64"/>
        <v>5</v>
      </c>
      <c r="AK88" s="67">
        <v>5</v>
      </c>
      <c r="AL88" s="74">
        <f t="shared" si="35"/>
        <v>22.8</v>
      </c>
    </row>
    <row r="89" spans="1:38" ht="27.6" x14ac:dyDescent="0.3">
      <c r="A89" s="83" t="s">
        <v>133</v>
      </c>
      <c r="B89" s="46" t="s">
        <v>134</v>
      </c>
      <c r="C89" s="81"/>
      <c r="D89" s="120"/>
      <c r="E89" s="120"/>
      <c r="F89" s="120"/>
      <c r="G89" s="120"/>
      <c r="H89" s="121">
        <f t="shared" si="59"/>
        <v>0</v>
      </c>
      <c r="I89" s="122">
        <v>0</v>
      </c>
      <c r="J89" s="64">
        <f t="shared" si="60"/>
        <v>0</v>
      </c>
      <c r="K89" s="120">
        <f>[2]vandens!K31</f>
        <v>1.4</v>
      </c>
      <c r="L89" s="120">
        <v>1</v>
      </c>
      <c r="M89" s="120">
        <f>[2]vandens!M31</f>
        <v>1</v>
      </c>
      <c r="N89" s="120">
        <f>[2]vandens!N31</f>
        <v>1</v>
      </c>
      <c r="O89" s="121">
        <f t="shared" si="61"/>
        <v>4.4000000000000004</v>
      </c>
      <c r="P89" s="122">
        <v>4.4000000000000004</v>
      </c>
      <c r="Q89" s="64">
        <f t="shared" si="38"/>
        <v>0</v>
      </c>
      <c r="R89" s="78">
        <v>1</v>
      </c>
      <c r="S89" s="65">
        <f>[2]vandens!S31</f>
        <v>1</v>
      </c>
      <c r="T89" s="65">
        <f>[2]vandens!T31</f>
        <v>1</v>
      </c>
      <c r="U89" s="65">
        <f>[2]vandens!U31</f>
        <v>1</v>
      </c>
      <c r="V89" s="66">
        <f t="shared" si="63"/>
        <v>4</v>
      </c>
      <c r="W89" s="66">
        <v>4</v>
      </c>
      <c r="X89" s="64">
        <f t="shared" si="39"/>
        <v>0</v>
      </c>
      <c r="Y89" s="65">
        <v>3.9</v>
      </c>
      <c r="Z89" s="65">
        <v>2.5</v>
      </c>
      <c r="AA89" s="65">
        <v>3.5</v>
      </c>
      <c r="AB89" s="65">
        <v>2.5</v>
      </c>
      <c r="AC89" s="66">
        <f t="shared" si="62"/>
        <v>12.4</v>
      </c>
      <c r="AD89" s="67">
        <v>12.4</v>
      </c>
      <c r="AE89" s="64">
        <f t="shared" si="40"/>
        <v>0</v>
      </c>
      <c r="AF89" s="65">
        <v>2.5</v>
      </c>
      <c r="AG89" s="65">
        <v>3.9</v>
      </c>
      <c r="AH89" s="65">
        <v>2.5</v>
      </c>
      <c r="AI89" s="65">
        <v>3.5</v>
      </c>
      <c r="AJ89" s="66">
        <f t="shared" si="64"/>
        <v>12.4</v>
      </c>
      <c r="AK89" s="67">
        <v>12.4</v>
      </c>
      <c r="AL89" s="74">
        <f t="shared" si="35"/>
        <v>33.200000000000003</v>
      </c>
    </row>
    <row r="90" spans="1:38" x14ac:dyDescent="0.3">
      <c r="A90" s="83" t="s">
        <v>135</v>
      </c>
      <c r="B90" s="84" t="s">
        <v>136</v>
      </c>
      <c r="C90" s="81"/>
      <c r="D90" s="120"/>
      <c r="E90" s="120"/>
      <c r="F90" s="120"/>
      <c r="G90" s="120">
        <v>2.8</v>
      </c>
      <c r="H90" s="121">
        <f t="shared" si="59"/>
        <v>2.8</v>
      </c>
      <c r="I90" s="122">
        <v>2.8</v>
      </c>
      <c r="J90" s="64">
        <f t="shared" si="60"/>
        <v>0</v>
      </c>
      <c r="K90" s="120"/>
      <c r="L90" s="120">
        <f>[2]vandens!L32</f>
        <v>2.8</v>
      </c>
      <c r="M90" s="120">
        <f>[2]vandens!M32</f>
        <v>0</v>
      </c>
      <c r="N90" s="120">
        <f>[2]vandens!N32</f>
        <v>1.5</v>
      </c>
      <c r="O90" s="121">
        <f t="shared" si="61"/>
        <v>4.3</v>
      </c>
      <c r="P90" s="122">
        <v>4.3</v>
      </c>
      <c r="Q90" s="64">
        <f t="shared" si="38"/>
        <v>0</v>
      </c>
      <c r="R90" s="78">
        <v>5</v>
      </c>
      <c r="S90" s="65">
        <f>[2]vandens!S32</f>
        <v>3</v>
      </c>
      <c r="T90" s="65">
        <f>[2]vandens!T32</f>
        <v>1.5</v>
      </c>
      <c r="U90" s="65">
        <f>[2]vandens!U32</f>
        <v>0</v>
      </c>
      <c r="V90" s="66">
        <f t="shared" si="63"/>
        <v>9.5</v>
      </c>
      <c r="W90" s="66">
        <v>9.5</v>
      </c>
      <c r="X90" s="64">
        <f t="shared" si="39"/>
        <v>0</v>
      </c>
      <c r="Y90" s="65">
        <v>1</v>
      </c>
      <c r="Z90" s="65">
        <v>4.5</v>
      </c>
      <c r="AA90" s="65">
        <v>1</v>
      </c>
      <c r="AB90" s="65">
        <v>6.5</v>
      </c>
      <c r="AC90" s="66">
        <f t="shared" si="62"/>
        <v>13</v>
      </c>
      <c r="AD90" s="67">
        <v>13</v>
      </c>
      <c r="AE90" s="64">
        <f t="shared" si="40"/>
        <v>0</v>
      </c>
      <c r="AF90" s="65">
        <v>4.5</v>
      </c>
      <c r="AG90" s="65">
        <v>1</v>
      </c>
      <c r="AH90" s="65">
        <v>4.5</v>
      </c>
      <c r="AI90" s="65">
        <v>9</v>
      </c>
      <c r="AJ90" s="66">
        <f t="shared" si="64"/>
        <v>19</v>
      </c>
      <c r="AK90" s="67">
        <v>19</v>
      </c>
      <c r="AL90" s="74">
        <f t="shared" si="35"/>
        <v>48.6</v>
      </c>
    </row>
    <row r="91" spans="1:38" x14ac:dyDescent="0.3">
      <c r="A91" s="83" t="s">
        <v>137</v>
      </c>
      <c r="B91" s="84" t="s">
        <v>138</v>
      </c>
      <c r="C91" s="81"/>
      <c r="D91" s="120">
        <v>0</v>
      </c>
      <c r="E91" s="120">
        <v>0</v>
      </c>
      <c r="F91" s="120">
        <v>0</v>
      </c>
      <c r="G91" s="120">
        <v>0</v>
      </c>
      <c r="H91" s="121">
        <f t="shared" si="59"/>
        <v>0</v>
      </c>
      <c r="I91" s="122">
        <v>0</v>
      </c>
      <c r="J91" s="64">
        <f t="shared" si="60"/>
        <v>0</v>
      </c>
      <c r="K91" s="120">
        <v>0</v>
      </c>
      <c r="L91" s="120">
        <v>0</v>
      </c>
      <c r="M91" s="120">
        <v>0</v>
      </c>
      <c r="N91" s="120">
        <v>0</v>
      </c>
      <c r="O91" s="121">
        <f t="shared" si="61"/>
        <v>0</v>
      </c>
      <c r="P91" s="122">
        <v>0</v>
      </c>
      <c r="Q91" s="64">
        <f t="shared" si="38"/>
        <v>0</v>
      </c>
      <c r="R91" s="78">
        <v>18.559999999999999</v>
      </c>
      <c r="S91" s="65">
        <v>18.559999999999999</v>
      </c>
      <c r="T91" s="65">
        <v>18.559999999999999</v>
      </c>
      <c r="U91" s="65">
        <v>18.57</v>
      </c>
      <c r="V91" s="66">
        <f t="shared" si="63"/>
        <v>74.25</v>
      </c>
      <c r="W91" s="66">
        <v>74.25</v>
      </c>
      <c r="X91" s="64">
        <f t="shared" si="39"/>
        <v>0</v>
      </c>
      <c r="Y91" s="65"/>
      <c r="Z91" s="65"/>
      <c r="AA91" s="65"/>
      <c r="AB91" s="65"/>
      <c r="AC91" s="66">
        <f t="shared" si="62"/>
        <v>0</v>
      </c>
      <c r="AD91" s="67"/>
      <c r="AE91" s="64">
        <f t="shared" si="40"/>
        <v>0</v>
      </c>
      <c r="AF91" s="65"/>
      <c r="AG91" s="65"/>
      <c r="AH91" s="65"/>
      <c r="AI91" s="65"/>
      <c r="AJ91" s="66">
        <f t="shared" si="64"/>
        <v>0</v>
      </c>
      <c r="AK91" s="67"/>
      <c r="AL91" s="74">
        <f t="shared" si="35"/>
        <v>74.25</v>
      </c>
    </row>
    <row r="92" spans="1:38" ht="27.6" x14ac:dyDescent="0.3">
      <c r="A92" s="83" t="s">
        <v>139</v>
      </c>
      <c r="B92" s="46" t="s">
        <v>140</v>
      </c>
      <c r="C92" s="81"/>
      <c r="D92" s="120"/>
      <c r="E92" s="120"/>
      <c r="F92" s="120"/>
      <c r="G92" s="120">
        <v>12</v>
      </c>
      <c r="H92" s="121">
        <f t="shared" si="59"/>
        <v>12</v>
      </c>
      <c r="I92" s="122">
        <v>12</v>
      </c>
      <c r="J92" s="64">
        <f t="shared" si="60"/>
        <v>0</v>
      </c>
      <c r="K92" s="120">
        <v>3</v>
      </c>
      <c r="L92" s="120">
        <v>3</v>
      </c>
      <c r="M92" s="120">
        <v>3</v>
      </c>
      <c r="N92" s="120">
        <v>3</v>
      </c>
      <c r="O92" s="121">
        <f t="shared" si="61"/>
        <v>12</v>
      </c>
      <c r="P92" s="122">
        <v>12</v>
      </c>
      <c r="Q92" s="64">
        <f t="shared" si="38"/>
        <v>0</v>
      </c>
      <c r="R92" s="78">
        <f>[2]nuotekos!R46</f>
        <v>5</v>
      </c>
      <c r="S92" s="65">
        <v>5</v>
      </c>
      <c r="T92" s="65">
        <f>[2]nuotekos!T46</f>
        <v>5</v>
      </c>
      <c r="U92" s="65">
        <v>5</v>
      </c>
      <c r="V92" s="66">
        <f t="shared" si="63"/>
        <v>20</v>
      </c>
      <c r="W92" s="66">
        <v>20</v>
      </c>
      <c r="X92" s="64">
        <f t="shared" si="39"/>
        <v>0</v>
      </c>
      <c r="Y92" s="65">
        <v>5</v>
      </c>
      <c r="Z92" s="65">
        <v>12.5</v>
      </c>
      <c r="AA92" s="65">
        <v>5</v>
      </c>
      <c r="AB92" s="65">
        <v>5</v>
      </c>
      <c r="AC92" s="66">
        <f t="shared" si="62"/>
        <v>27.5</v>
      </c>
      <c r="AD92" s="67">
        <v>27.5</v>
      </c>
      <c r="AE92" s="64">
        <f t="shared" si="40"/>
        <v>0</v>
      </c>
      <c r="AF92" s="65">
        <v>5</v>
      </c>
      <c r="AG92" s="65">
        <v>5</v>
      </c>
      <c r="AH92" s="65">
        <v>12.5</v>
      </c>
      <c r="AI92" s="65">
        <v>5</v>
      </c>
      <c r="AJ92" s="66">
        <f t="shared" si="64"/>
        <v>27.5</v>
      </c>
      <c r="AK92" s="67">
        <v>27.5</v>
      </c>
      <c r="AL92" s="74">
        <f t="shared" si="35"/>
        <v>99</v>
      </c>
    </row>
    <row r="93" spans="1:38" x14ac:dyDescent="0.3">
      <c r="A93" s="83" t="s">
        <v>141</v>
      </c>
      <c r="B93" s="46" t="s">
        <v>142</v>
      </c>
      <c r="C93" s="81"/>
      <c r="D93" s="120"/>
      <c r="E93" s="120"/>
      <c r="F93" s="120"/>
      <c r="G93" s="120">
        <v>15.83</v>
      </c>
      <c r="H93" s="121">
        <f t="shared" si="59"/>
        <v>15.83</v>
      </c>
      <c r="I93" s="122">
        <v>15.83</v>
      </c>
      <c r="J93" s="64">
        <f t="shared" si="60"/>
        <v>0</v>
      </c>
      <c r="K93" s="120">
        <v>10</v>
      </c>
      <c r="L93" s="120">
        <v>3</v>
      </c>
      <c r="M93" s="120">
        <v>1</v>
      </c>
      <c r="N93" s="120">
        <v>1</v>
      </c>
      <c r="O93" s="121">
        <f t="shared" si="61"/>
        <v>15</v>
      </c>
      <c r="P93" s="122">
        <v>15</v>
      </c>
      <c r="Q93" s="64">
        <f t="shared" si="38"/>
        <v>0</v>
      </c>
      <c r="R93" s="78">
        <f>[2]nuotekos!R48</f>
        <v>1</v>
      </c>
      <c r="S93" s="65">
        <f>[2]nuotekos!S48</f>
        <v>1</v>
      </c>
      <c r="T93" s="65">
        <f>[2]nuotekos!T48</f>
        <v>1</v>
      </c>
      <c r="U93" s="65">
        <f>[2]nuotekos!U48</f>
        <v>1</v>
      </c>
      <c r="V93" s="66">
        <f t="shared" si="63"/>
        <v>4</v>
      </c>
      <c r="W93" s="66">
        <v>4</v>
      </c>
      <c r="X93" s="64">
        <f t="shared" si="39"/>
        <v>0</v>
      </c>
      <c r="Y93" s="65">
        <v>1</v>
      </c>
      <c r="Z93" s="65">
        <v>2</v>
      </c>
      <c r="AA93" s="65">
        <v>1</v>
      </c>
      <c r="AB93" s="65">
        <v>1</v>
      </c>
      <c r="AC93" s="66">
        <f t="shared" si="62"/>
        <v>5</v>
      </c>
      <c r="AD93" s="67">
        <v>5</v>
      </c>
      <c r="AE93" s="64">
        <f t="shared" si="40"/>
        <v>0</v>
      </c>
      <c r="AF93" s="65">
        <v>1</v>
      </c>
      <c r="AG93" s="65">
        <v>1</v>
      </c>
      <c r="AH93" s="65">
        <v>2</v>
      </c>
      <c r="AI93" s="65">
        <v>1</v>
      </c>
      <c r="AJ93" s="66">
        <f t="shared" si="64"/>
        <v>5</v>
      </c>
      <c r="AK93" s="67">
        <v>5</v>
      </c>
      <c r="AL93" s="74">
        <f t="shared" si="35"/>
        <v>44.83</v>
      </c>
    </row>
    <row r="94" spans="1:38" ht="31.5" customHeight="1" x14ac:dyDescent="0.3">
      <c r="A94" s="83" t="s">
        <v>143</v>
      </c>
      <c r="B94" s="46" t="s">
        <v>144</v>
      </c>
      <c r="C94" s="81"/>
      <c r="D94" s="120">
        <f>[2]energetika!D48</f>
        <v>0</v>
      </c>
      <c r="E94" s="120"/>
      <c r="F94" s="120">
        <f>[2]energetika!F48</f>
        <v>0</v>
      </c>
      <c r="G94" s="120">
        <v>4.16</v>
      </c>
      <c r="H94" s="121">
        <f t="shared" si="59"/>
        <v>4.16</v>
      </c>
      <c r="I94" s="122">
        <v>4.16</v>
      </c>
      <c r="J94" s="64">
        <f t="shared" si="60"/>
        <v>0</v>
      </c>
      <c r="K94" s="65">
        <f>[2]energetika!K48</f>
        <v>0</v>
      </c>
      <c r="L94" s="65">
        <f>[2]energetika!L48</f>
        <v>4.95</v>
      </c>
      <c r="M94" s="65">
        <v>0</v>
      </c>
      <c r="N94" s="65">
        <f>[2]energetika!N48</f>
        <v>0</v>
      </c>
      <c r="O94" s="66">
        <f t="shared" si="61"/>
        <v>4.95</v>
      </c>
      <c r="P94" s="67">
        <v>4.95</v>
      </c>
      <c r="Q94" s="64">
        <f t="shared" si="38"/>
        <v>0</v>
      </c>
      <c r="R94" s="78">
        <f>[2]energetika!R48</f>
        <v>0</v>
      </c>
      <c r="S94" s="65">
        <f>[2]energetika!S48</f>
        <v>2.95</v>
      </c>
      <c r="T94" s="65">
        <f>[2]energetika!T48</f>
        <v>0</v>
      </c>
      <c r="U94" s="65">
        <f>[2]energetika!U48</f>
        <v>0</v>
      </c>
      <c r="V94" s="66">
        <f t="shared" si="63"/>
        <v>2.95</v>
      </c>
      <c r="W94" s="66">
        <v>2.95</v>
      </c>
      <c r="X94" s="64">
        <f t="shared" si="39"/>
        <v>0</v>
      </c>
      <c r="Y94" s="65"/>
      <c r="Z94" s="65">
        <v>5</v>
      </c>
      <c r="AA94" s="65">
        <v>1</v>
      </c>
      <c r="AB94" s="65"/>
      <c r="AC94" s="66">
        <f t="shared" si="62"/>
        <v>6</v>
      </c>
      <c r="AD94" s="67">
        <v>6</v>
      </c>
      <c r="AE94" s="64">
        <f t="shared" si="40"/>
        <v>0</v>
      </c>
      <c r="AF94" s="65"/>
      <c r="AG94" s="65">
        <v>5</v>
      </c>
      <c r="AH94" s="65">
        <v>1</v>
      </c>
      <c r="AI94" s="65"/>
      <c r="AJ94" s="66">
        <f t="shared" si="64"/>
        <v>6</v>
      </c>
      <c r="AK94" s="67">
        <v>6</v>
      </c>
      <c r="AL94" s="74">
        <f t="shared" si="35"/>
        <v>24.06</v>
      </c>
    </row>
    <row r="95" spans="1:38" x14ac:dyDescent="0.3">
      <c r="A95" s="83" t="s">
        <v>145</v>
      </c>
      <c r="B95" s="46" t="s">
        <v>146</v>
      </c>
      <c r="C95" s="81"/>
      <c r="D95" s="120">
        <f>[2]nuotekos!D50</f>
        <v>0</v>
      </c>
      <c r="E95" s="120"/>
      <c r="F95" s="120">
        <f>[2]nuotekos!F50</f>
        <v>0</v>
      </c>
      <c r="G95" s="120">
        <v>0.97</v>
      </c>
      <c r="H95" s="121">
        <f t="shared" si="59"/>
        <v>0.97</v>
      </c>
      <c r="I95" s="122">
        <v>0.97</v>
      </c>
      <c r="J95" s="64">
        <f t="shared" si="60"/>
        <v>0</v>
      </c>
      <c r="K95" s="120">
        <f>[2]nuotekos!K50</f>
        <v>0</v>
      </c>
      <c r="L95" s="120">
        <v>1</v>
      </c>
      <c r="M95" s="120">
        <f>[2]nuotekos!M50</f>
        <v>0</v>
      </c>
      <c r="N95" s="120">
        <v>1</v>
      </c>
      <c r="O95" s="121">
        <f t="shared" si="61"/>
        <v>2</v>
      </c>
      <c r="P95" s="122">
        <v>2</v>
      </c>
      <c r="Q95" s="64">
        <f t="shared" si="38"/>
        <v>0</v>
      </c>
      <c r="R95" s="78">
        <f>[2]nuotekos!R50</f>
        <v>0</v>
      </c>
      <c r="S95" s="65">
        <f>[2]nuotekos!S50</f>
        <v>0.5</v>
      </c>
      <c r="T95" s="65">
        <f>[2]nuotekos!T50</f>
        <v>0</v>
      </c>
      <c r="U95" s="65">
        <f>[2]nuotekos!U50</f>
        <v>2</v>
      </c>
      <c r="V95" s="66">
        <f t="shared" si="63"/>
        <v>2.5</v>
      </c>
      <c r="W95" s="66">
        <v>2.5</v>
      </c>
      <c r="X95" s="64">
        <f t="shared" si="39"/>
        <v>0</v>
      </c>
      <c r="Y95" s="65"/>
      <c r="Z95" s="65">
        <v>3</v>
      </c>
      <c r="AA95" s="65"/>
      <c r="AB95" s="65">
        <v>2</v>
      </c>
      <c r="AC95" s="66">
        <f t="shared" si="62"/>
        <v>5</v>
      </c>
      <c r="AD95" s="67">
        <v>5</v>
      </c>
      <c r="AE95" s="64">
        <f t="shared" si="40"/>
        <v>0</v>
      </c>
      <c r="AF95" s="65"/>
      <c r="AG95" s="65">
        <v>0.5</v>
      </c>
      <c r="AH95" s="65"/>
      <c r="AI95" s="65">
        <v>2</v>
      </c>
      <c r="AJ95" s="66">
        <f t="shared" si="64"/>
        <v>2.5</v>
      </c>
      <c r="AK95" s="67">
        <v>2.5</v>
      </c>
      <c r="AL95" s="74">
        <f t="shared" si="35"/>
        <v>12.969999999999999</v>
      </c>
    </row>
    <row r="96" spans="1:38" ht="30.75" customHeight="1" x14ac:dyDescent="0.3">
      <c r="A96" s="83" t="s">
        <v>147</v>
      </c>
      <c r="B96" s="46" t="s">
        <v>148</v>
      </c>
      <c r="C96" s="64"/>
      <c r="D96" s="120"/>
      <c r="E96" s="120"/>
      <c r="F96" s="120">
        <f>[2]energetika!F50</f>
        <v>0</v>
      </c>
      <c r="G96" s="120">
        <v>0.91</v>
      </c>
      <c r="H96" s="121">
        <f t="shared" si="59"/>
        <v>0.91</v>
      </c>
      <c r="I96" s="122">
        <v>0.91</v>
      </c>
      <c r="J96" s="64">
        <f t="shared" si="60"/>
        <v>0</v>
      </c>
      <c r="K96" s="65">
        <f>[2]energetika!K50</f>
        <v>2</v>
      </c>
      <c r="L96" s="65">
        <f>[2]energetika!L50</f>
        <v>3.5</v>
      </c>
      <c r="M96" s="65">
        <f>[2]energetika!M50</f>
        <v>0</v>
      </c>
      <c r="N96" s="65">
        <f>[2]energetika!N50</f>
        <v>0</v>
      </c>
      <c r="O96" s="66">
        <f t="shared" si="61"/>
        <v>5.5</v>
      </c>
      <c r="P96" s="67">
        <v>5.5</v>
      </c>
      <c r="Q96" s="64">
        <f t="shared" si="38"/>
        <v>0</v>
      </c>
      <c r="R96" s="78">
        <f>[2]energetika!R50</f>
        <v>1.75</v>
      </c>
      <c r="S96" s="65">
        <f>[2]energetika!S50</f>
        <v>3.5</v>
      </c>
      <c r="T96" s="65">
        <f>[2]energetika!T50</f>
        <v>0</v>
      </c>
      <c r="U96" s="65">
        <f>[2]energetika!U50</f>
        <v>0</v>
      </c>
      <c r="V96" s="66">
        <f t="shared" si="63"/>
        <v>5.25</v>
      </c>
      <c r="W96" s="66">
        <v>5.25</v>
      </c>
      <c r="X96" s="64">
        <f t="shared" si="39"/>
        <v>0</v>
      </c>
      <c r="Y96" s="65">
        <v>3</v>
      </c>
      <c r="Z96" s="65"/>
      <c r="AA96" s="65">
        <v>3</v>
      </c>
      <c r="AB96" s="65"/>
      <c r="AC96" s="66">
        <f t="shared" si="62"/>
        <v>6</v>
      </c>
      <c r="AD96" s="67">
        <v>6</v>
      </c>
      <c r="AE96" s="64">
        <f t="shared" si="40"/>
        <v>0</v>
      </c>
      <c r="AF96" s="65">
        <v>3</v>
      </c>
      <c r="AG96" s="65"/>
      <c r="AH96" s="65">
        <v>3</v>
      </c>
      <c r="AI96" s="65"/>
      <c r="AJ96" s="66">
        <f t="shared" si="64"/>
        <v>6</v>
      </c>
      <c r="AK96" s="67">
        <v>6</v>
      </c>
      <c r="AL96" s="74">
        <f t="shared" si="35"/>
        <v>23.66</v>
      </c>
    </row>
    <row r="97" spans="1:38" ht="18.75" customHeight="1" x14ac:dyDescent="0.3">
      <c r="A97" s="83" t="s">
        <v>149</v>
      </c>
      <c r="B97" s="46" t="s">
        <v>150</v>
      </c>
      <c r="C97" s="81"/>
      <c r="D97" s="120">
        <f>[2]vandens!D33</f>
        <v>0</v>
      </c>
      <c r="E97" s="120"/>
      <c r="F97" s="120">
        <f>[2]vandens!F33</f>
        <v>0</v>
      </c>
      <c r="G97" s="120">
        <f>[2]vandens!G33</f>
        <v>0</v>
      </c>
      <c r="H97" s="121">
        <f t="shared" si="59"/>
        <v>0</v>
      </c>
      <c r="I97" s="122">
        <v>0</v>
      </c>
      <c r="J97" s="64">
        <f t="shared" si="60"/>
        <v>0</v>
      </c>
      <c r="K97" s="65">
        <f>[2]vandens!K33</f>
        <v>0</v>
      </c>
      <c r="L97" s="65">
        <f>[2]vandens!L33</f>
        <v>0</v>
      </c>
      <c r="M97" s="65">
        <f>[2]vandens!M33</f>
        <v>1</v>
      </c>
      <c r="N97" s="65">
        <f>[2]vandens!N33</f>
        <v>0</v>
      </c>
      <c r="O97" s="66">
        <f t="shared" si="61"/>
        <v>1</v>
      </c>
      <c r="P97" s="67">
        <v>1</v>
      </c>
      <c r="Q97" s="64">
        <f t="shared" si="38"/>
        <v>0</v>
      </c>
      <c r="R97" s="78">
        <f>[2]vandens!R33</f>
        <v>0</v>
      </c>
      <c r="S97" s="65">
        <f>[2]vandens!S33</f>
        <v>2</v>
      </c>
      <c r="T97" s="65">
        <f>[2]vandens!T33</f>
        <v>0</v>
      </c>
      <c r="U97" s="65">
        <f>[2]vandens!U33</f>
        <v>0</v>
      </c>
      <c r="V97" s="66">
        <f t="shared" si="63"/>
        <v>2</v>
      </c>
      <c r="W97" s="66">
        <v>2</v>
      </c>
      <c r="X97" s="64">
        <f t="shared" si="39"/>
        <v>0</v>
      </c>
      <c r="Y97" s="65"/>
      <c r="Z97" s="65"/>
      <c r="AA97" s="65">
        <v>1</v>
      </c>
      <c r="AB97" s="65"/>
      <c r="AC97" s="66">
        <f t="shared" si="62"/>
        <v>1</v>
      </c>
      <c r="AD97" s="67">
        <v>1</v>
      </c>
      <c r="AE97" s="64">
        <f t="shared" si="40"/>
        <v>0</v>
      </c>
      <c r="AF97" s="65"/>
      <c r="AG97" s="65"/>
      <c r="AH97" s="65">
        <v>1</v>
      </c>
      <c r="AI97" s="65"/>
      <c r="AJ97" s="66">
        <f t="shared" si="64"/>
        <v>1</v>
      </c>
      <c r="AK97" s="67">
        <v>1</v>
      </c>
      <c r="AL97" s="74">
        <f t="shared" si="35"/>
        <v>5</v>
      </c>
    </row>
    <row r="98" spans="1:38" ht="29.25" customHeight="1" x14ac:dyDescent="0.3">
      <c r="A98" s="83" t="s">
        <v>151</v>
      </c>
      <c r="B98" s="46" t="s">
        <v>152</v>
      </c>
      <c r="C98" s="81"/>
      <c r="D98" s="120"/>
      <c r="E98" s="120">
        <v>0</v>
      </c>
      <c r="F98" s="120">
        <f>'[2]transportas ir kt.'!F53</f>
        <v>0</v>
      </c>
      <c r="G98" s="120">
        <f>'[2]transportas ir kt.'!G53</f>
        <v>0</v>
      </c>
      <c r="H98" s="121">
        <f t="shared" si="59"/>
        <v>0</v>
      </c>
      <c r="I98" s="122">
        <v>0</v>
      </c>
      <c r="J98" s="64">
        <f t="shared" si="60"/>
        <v>0</v>
      </c>
      <c r="K98" s="120">
        <f>'[2]transportas ir kt.'!K53</f>
        <v>0</v>
      </c>
      <c r="L98" s="120">
        <v>5</v>
      </c>
      <c r="M98" s="120">
        <f>'[2]transportas ir kt.'!M53</f>
        <v>0</v>
      </c>
      <c r="N98" s="120">
        <f>'[2]transportas ir kt.'!N53</f>
        <v>0</v>
      </c>
      <c r="O98" s="121">
        <f t="shared" si="61"/>
        <v>5</v>
      </c>
      <c r="P98" s="122">
        <v>5</v>
      </c>
      <c r="Q98" s="64">
        <f t="shared" si="38"/>
        <v>0</v>
      </c>
      <c r="R98" s="78">
        <f>'[2]transportas ir kt.'!R53</f>
        <v>0</v>
      </c>
      <c r="S98" s="65">
        <f>'[2]transportas ir kt.'!S53</f>
        <v>0</v>
      </c>
      <c r="T98" s="65">
        <f>'[2]transportas ir kt.'!T53</f>
        <v>0</v>
      </c>
      <c r="U98" s="65">
        <f>'[2]transportas ir kt.'!U53</f>
        <v>0</v>
      </c>
      <c r="V98" s="66">
        <f t="shared" si="63"/>
        <v>0</v>
      </c>
      <c r="W98" s="66">
        <v>0</v>
      </c>
      <c r="X98" s="64">
        <f t="shared" si="39"/>
        <v>0</v>
      </c>
      <c r="Y98" s="65"/>
      <c r="Z98" s="65">
        <v>1</v>
      </c>
      <c r="AA98" s="65"/>
      <c r="AB98" s="65"/>
      <c r="AC98" s="66">
        <f t="shared" si="62"/>
        <v>1</v>
      </c>
      <c r="AD98" s="67">
        <v>1</v>
      </c>
      <c r="AE98" s="64">
        <f t="shared" si="40"/>
        <v>0</v>
      </c>
      <c r="AF98" s="65"/>
      <c r="AG98" s="65">
        <v>1</v>
      </c>
      <c r="AH98" s="65"/>
      <c r="AI98" s="65"/>
      <c r="AJ98" s="66">
        <f t="shared" si="64"/>
        <v>1</v>
      </c>
      <c r="AK98" s="67">
        <v>1</v>
      </c>
      <c r="AL98" s="74">
        <f t="shared" si="35"/>
        <v>7</v>
      </c>
    </row>
    <row r="99" spans="1:38" x14ac:dyDescent="0.3">
      <c r="A99" s="83" t="s">
        <v>153</v>
      </c>
      <c r="B99" s="84" t="s">
        <v>154</v>
      </c>
      <c r="C99" s="81"/>
      <c r="D99" s="120"/>
      <c r="E99" s="121">
        <f>[2]vandens!E34+'[2]transportas ir kt.'!E54</f>
        <v>0</v>
      </c>
      <c r="F99" s="121"/>
      <c r="G99" s="121">
        <v>0.27</v>
      </c>
      <c r="H99" s="121">
        <f t="shared" si="59"/>
        <v>0.27</v>
      </c>
      <c r="I99" s="122">
        <v>0.27</v>
      </c>
      <c r="J99" s="64">
        <f t="shared" si="60"/>
        <v>0</v>
      </c>
      <c r="K99" s="120">
        <f>[2]vandens!K34+'[2]transportas ir kt.'!K54</f>
        <v>2.5</v>
      </c>
      <c r="L99" s="121">
        <f>[2]vandens!L34+'[2]transportas ir kt.'!L54</f>
        <v>0</v>
      </c>
      <c r="M99" s="121">
        <v>1.5</v>
      </c>
      <c r="N99" s="121">
        <f>[2]vandens!N34+'[2]transportas ir kt.'!N54</f>
        <v>0</v>
      </c>
      <c r="O99" s="121">
        <f t="shared" si="61"/>
        <v>4</v>
      </c>
      <c r="P99" s="122">
        <v>4</v>
      </c>
      <c r="Q99" s="64">
        <f t="shared" si="38"/>
        <v>0</v>
      </c>
      <c r="R99" s="78">
        <f>[2]vandens!R34+'[2]transportas ir kt.'!R54</f>
        <v>0</v>
      </c>
      <c r="S99" s="66">
        <v>2.5</v>
      </c>
      <c r="T99" s="66">
        <f>[2]vandens!T34+'[2]transportas ir kt.'!T54</f>
        <v>0</v>
      </c>
      <c r="U99" s="66">
        <v>2.5</v>
      </c>
      <c r="V99" s="66">
        <f t="shared" si="63"/>
        <v>5</v>
      </c>
      <c r="W99" s="66">
        <v>5</v>
      </c>
      <c r="X99" s="64">
        <f t="shared" si="39"/>
        <v>0</v>
      </c>
      <c r="Y99" s="65"/>
      <c r="Z99" s="66">
        <v>1</v>
      </c>
      <c r="AA99" s="66"/>
      <c r="AB99" s="66"/>
      <c r="AC99" s="66">
        <f t="shared" si="62"/>
        <v>1</v>
      </c>
      <c r="AD99" s="67">
        <v>1</v>
      </c>
      <c r="AE99" s="64">
        <f t="shared" si="40"/>
        <v>0</v>
      </c>
      <c r="AF99" s="65"/>
      <c r="AG99" s="66">
        <v>1</v>
      </c>
      <c r="AH99" s="66"/>
      <c r="AI99" s="66"/>
      <c r="AJ99" s="66">
        <f t="shared" si="64"/>
        <v>1</v>
      </c>
      <c r="AK99" s="67">
        <v>1</v>
      </c>
      <c r="AL99" s="74">
        <f t="shared" si="35"/>
        <v>11.27</v>
      </c>
    </row>
    <row r="100" spans="1:38" x14ac:dyDescent="0.3">
      <c r="A100" s="83" t="s">
        <v>155</v>
      </c>
      <c r="B100" s="84" t="s">
        <v>156</v>
      </c>
      <c r="C100" s="81"/>
      <c r="D100" s="120">
        <f>'[2]transportas ir kt.'!D55</f>
        <v>0</v>
      </c>
      <c r="E100" s="121"/>
      <c r="F100" s="121">
        <f>'[2]transportas ir kt.'!F55</f>
        <v>0</v>
      </c>
      <c r="G100" s="121">
        <v>0.44</v>
      </c>
      <c r="H100" s="121">
        <f t="shared" si="59"/>
        <v>0.44</v>
      </c>
      <c r="I100" s="122">
        <v>0.44</v>
      </c>
      <c r="J100" s="64">
        <f t="shared" si="60"/>
        <v>0</v>
      </c>
      <c r="K100" s="120">
        <f>'[2]transportas ir kt.'!K55</f>
        <v>0</v>
      </c>
      <c r="L100" s="121">
        <v>1</v>
      </c>
      <c r="M100" s="121">
        <f>'[2]transportas ir kt.'!M55</f>
        <v>0</v>
      </c>
      <c r="N100" s="121">
        <v>1</v>
      </c>
      <c r="O100" s="121">
        <f t="shared" si="61"/>
        <v>2</v>
      </c>
      <c r="P100" s="122">
        <v>2</v>
      </c>
      <c r="Q100" s="64">
        <f t="shared" si="38"/>
        <v>0</v>
      </c>
      <c r="R100" s="78">
        <f>'[2]transportas ir kt.'!R55</f>
        <v>3</v>
      </c>
      <c r="S100" s="66">
        <f>'[2]transportas ir kt.'!S55</f>
        <v>0</v>
      </c>
      <c r="T100" s="66">
        <f>'[2]transportas ir kt.'!T55</f>
        <v>3</v>
      </c>
      <c r="U100" s="66">
        <f>'[2]transportas ir kt.'!U55</f>
        <v>0</v>
      </c>
      <c r="V100" s="66">
        <f t="shared" si="63"/>
        <v>6</v>
      </c>
      <c r="W100" s="66">
        <v>6</v>
      </c>
      <c r="X100" s="64">
        <f t="shared" si="39"/>
        <v>0</v>
      </c>
      <c r="Y100" s="65"/>
      <c r="Z100" s="66">
        <v>2</v>
      </c>
      <c r="AA100" s="66"/>
      <c r="AB100" s="66"/>
      <c r="AC100" s="66">
        <f t="shared" si="62"/>
        <v>2</v>
      </c>
      <c r="AD100" s="67">
        <v>2</v>
      </c>
      <c r="AE100" s="64">
        <f t="shared" si="40"/>
        <v>0</v>
      </c>
      <c r="AF100" s="65"/>
      <c r="AG100" s="66">
        <v>2</v>
      </c>
      <c r="AH100" s="66"/>
      <c r="AI100" s="66"/>
      <c r="AJ100" s="66">
        <f t="shared" si="64"/>
        <v>2</v>
      </c>
      <c r="AK100" s="67">
        <v>2</v>
      </c>
      <c r="AL100" s="74">
        <f t="shared" si="35"/>
        <v>12.44</v>
      </c>
    </row>
    <row r="101" spans="1:38" s="115" customFormat="1" x14ac:dyDescent="0.3">
      <c r="A101" s="83" t="s">
        <v>157</v>
      </c>
      <c r="B101" s="84" t="s">
        <v>171</v>
      </c>
      <c r="C101" s="64"/>
      <c r="D101" s="120">
        <v>9.1</v>
      </c>
      <c r="E101" s="121">
        <v>9.1</v>
      </c>
      <c r="F101" s="121">
        <v>9.1</v>
      </c>
      <c r="G101" s="121">
        <v>10.83</v>
      </c>
      <c r="H101" s="121">
        <f t="shared" si="59"/>
        <v>38.129999999999995</v>
      </c>
      <c r="I101" s="122">
        <v>38.130000000000003</v>
      </c>
      <c r="J101" s="64">
        <f t="shared" si="60"/>
        <v>0</v>
      </c>
      <c r="K101" s="65">
        <v>5.27</v>
      </c>
      <c r="L101" s="66">
        <v>5.27</v>
      </c>
      <c r="M101" s="66">
        <v>5.27</v>
      </c>
      <c r="N101" s="66">
        <v>5.27</v>
      </c>
      <c r="O101" s="66">
        <f t="shared" si="61"/>
        <v>21.08</v>
      </c>
      <c r="P101" s="67">
        <v>21.08</v>
      </c>
      <c r="Q101" s="64">
        <f t="shared" si="38"/>
        <v>0</v>
      </c>
      <c r="R101" s="78">
        <v>10.15</v>
      </c>
      <c r="S101" s="66">
        <v>10.15</v>
      </c>
      <c r="T101" s="66">
        <v>10.14</v>
      </c>
      <c r="U101" s="66">
        <v>10.14</v>
      </c>
      <c r="V101" s="66">
        <f t="shared" si="63"/>
        <v>40.58</v>
      </c>
      <c r="W101" s="66">
        <v>40.58</v>
      </c>
      <c r="X101" s="64">
        <f t="shared" si="39"/>
        <v>0</v>
      </c>
      <c r="Y101" s="65">
        <v>3.32</v>
      </c>
      <c r="Z101" s="66">
        <v>3.32</v>
      </c>
      <c r="AA101" s="66">
        <v>3.32</v>
      </c>
      <c r="AB101" s="66">
        <v>3.32</v>
      </c>
      <c r="AC101" s="66">
        <f t="shared" si="62"/>
        <v>13.28</v>
      </c>
      <c r="AD101" s="67">
        <v>13.28</v>
      </c>
      <c r="AE101" s="64">
        <f t="shared" si="40"/>
        <v>0</v>
      </c>
      <c r="AF101" s="65">
        <v>12.4</v>
      </c>
      <c r="AG101" s="66">
        <v>12.4</v>
      </c>
      <c r="AH101" s="66">
        <v>12.3</v>
      </c>
      <c r="AI101" s="66">
        <v>12.3</v>
      </c>
      <c r="AJ101" s="66">
        <f t="shared" si="64"/>
        <v>49.400000000000006</v>
      </c>
      <c r="AK101" s="67">
        <v>49.4</v>
      </c>
      <c r="AL101" s="74">
        <f t="shared" si="35"/>
        <v>162.47</v>
      </c>
    </row>
    <row r="102" spans="1:38" x14ac:dyDescent="0.3">
      <c r="A102" s="83" t="s">
        <v>158</v>
      </c>
      <c r="B102" s="84" t="s">
        <v>159</v>
      </c>
      <c r="C102" s="64"/>
      <c r="D102" s="120">
        <f>[2]energetika!D58</f>
        <v>0</v>
      </c>
      <c r="E102" s="121">
        <f>[2]energetika!E58</f>
        <v>0</v>
      </c>
      <c r="F102" s="121"/>
      <c r="G102" s="121">
        <f>[2]energetika!G58</f>
        <v>0</v>
      </c>
      <c r="H102" s="121">
        <f t="shared" si="59"/>
        <v>0</v>
      </c>
      <c r="I102" s="122">
        <v>0</v>
      </c>
      <c r="J102" s="64">
        <f t="shared" si="60"/>
        <v>0</v>
      </c>
      <c r="K102" s="65">
        <f>[2]energetika!K58</f>
        <v>0</v>
      </c>
      <c r="L102" s="66">
        <f>[2]energetika!L58</f>
        <v>0</v>
      </c>
      <c r="M102" s="66">
        <f>[2]energetika!M58</f>
        <v>1</v>
      </c>
      <c r="N102" s="66">
        <f>[2]energetika!N58</f>
        <v>0</v>
      </c>
      <c r="O102" s="66">
        <f t="shared" si="61"/>
        <v>1</v>
      </c>
      <c r="P102" s="67">
        <v>1</v>
      </c>
      <c r="Q102" s="64">
        <f t="shared" si="38"/>
        <v>0</v>
      </c>
      <c r="R102" s="78">
        <f>[2]energetika!R58</f>
        <v>0</v>
      </c>
      <c r="S102" s="66">
        <f>[2]energetika!S58</f>
        <v>0</v>
      </c>
      <c r="T102" s="66">
        <f>[2]energetika!T58</f>
        <v>1</v>
      </c>
      <c r="U102" s="66">
        <f>[2]energetika!U58</f>
        <v>0</v>
      </c>
      <c r="V102" s="66">
        <f t="shared" si="63"/>
        <v>1</v>
      </c>
      <c r="W102" s="66">
        <v>1</v>
      </c>
      <c r="X102" s="64">
        <f t="shared" si="39"/>
        <v>0</v>
      </c>
      <c r="Y102" s="65"/>
      <c r="Z102" s="66">
        <v>1</v>
      </c>
      <c r="AA102" s="66"/>
      <c r="AB102" s="66">
        <v>1</v>
      </c>
      <c r="AC102" s="66">
        <f t="shared" si="62"/>
        <v>2</v>
      </c>
      <c r="AD102" s="67">
        <v>2</v>
      </c>
      <c r="AE102" s="64">
        <f t="shared" si="40"/>
        <v>0</v>
      </c>
      <c r="AF102" s="65"/>
      <c r="AG102" s="66">
        <v>1</v>
      </c>
      <c r="AH102" s="66"/>
      <c r="AI102" s="66">
        <v>1</v>
      </c>
      <c r="AJ102" s="66">
        <f t="shared" si="64"/>
        <v>2</v>
      </c>
      <c r="AK102" s="67">
        <v>2</v>
      </c>
      <c r="AL102" s="74">
        <f t="shared" si="35"/>
        <v>6</v>
      </c>
    </row>
    <row r="103" spans="1:38" x14ac:dyDescent="0.3">
      <c r="A103" s="83" t="s">
        <v>160</v>
      </c>
      <c r="B103" s="84" t="s">
        <v>310</v>
      </c>
      <c r="C103" s="64"/>
      <c r="D103" s="120">
        <f>'[2]transportas ir kt.'!D58</f>
        <v>0</v>
      </c>
      <c r="E103" s="121"/>
      <c r="F103" s="121">
        <f>'[2]transportas ir kt.'!F58</f>
        <v>0</v>
      </c>
      <c r="G103" s="121">
        <v>4.7300000000000004</v>
      </c>
      <c r="H103" s="121">
        <f t="shared" si="59"/>
        <v>4.7300000000000004</v>
      </c>
      <c r="I103" s="122">
        <v>4.7300000000000004</v>
      </c>
      <c r="J103" s="64">
        <f t="shared" si="60"/>
        <v>0</v>
      </c>
      <c r="K103" s="65">
        <f>'[2]transportas ir kt.'!K58</f>
        <v>0</v>
      </c>
      <c r="L103" s="66">
        <f>'[2]transportas ir kt.'!L58</f>
        <v>0</v>
      </c>
      <c r="M103" s="66">
        <f>'[2]transportas ir kt.'!M58</f>
        <v>0</v>
      </c>
      <c r="N103" s="66">
        <f>'[2]transportas ir kt.'!N58</f>
        <v>0</v>
      </c>
      <c r="O103" s="66">
        <f t="shared" si="61"/>
        <v>0</v>
      </c>
      <c r="P103" s="67">
        <v>0</v>
      </c>
      <c r="Q103" s="64">
        <f t="shared" si="38"/>
        <v>0</v>
      </c>
      <c r="R103" s="78">
        <f>'[2]transportas ir kt.'!R58</f>
        <v>0</v>
      </c>
      <c r="S103" s="66">
        <f>'[2]transportas ir kt.'!S58</f>
        <v>0</v>
      </c>
      <c r="T103" s="66">
        <f>'[2]transportas ir kt.'!T58</f>
        <v>0</v>
      </c>
      <c r="U103" s="66">
        <f>'[2]transportas ir kt.'!U58</f>
        <v>0</v>
      </c>
      <c r="V103" s="66">
        <f t="shared" si="63"/>
        <v>0</v>
      </c>
      <c r="W103" s="66">
        <v>0</v>
      </c>
      <c r="X103" s="64">
        <f t="shared" si="39"/>
        <v>0</v>
      </c>
      <c r="Y103" s="65"/>
      <c r="Z103" s="66"/>
      <c r="AA103" s="66"/>
      <c r="AB103" s="66"/>
      <c r="AC103" s="66">
        <f t="shared" si="62"/>
        <v>0</v>
      </c>
      <c r="AD103" s="67"/>
      <c r="AE103" s="64">
        <f t="shared" si="40"/>
        <v>0</v>
      </c>
      <c r="AF103" s="65"/>
      <c r="AG103" s="66"/>
      <c r="AH103" s="66"/>
      <c r="AI103" s="66"/>
      <c r="AJ103" s="66">
        <f t="shared" si="64"/>
        <v>0</v>
      </c>
      <c r="AK103" s="67"/>
      <c r="AL103" s="74">
        <f t="shared" si="35"/>
        <v>4.7300000000000004</v>
      </c>
    </row>
    <row r="104" spans="1:38" x14ac:dyDescent="0.3">
      <c r="A104" s="87" t="s">
        <v>162</v>
      </c>
      <c r="B104" s="88" t="s">
        <v>163</v>
      </c>
      <c r="C104" s="64"/>
      <c r="D104" s="120">
        <v>0.3</v>
      </c>
      <c r="E104" s="121"/>
      <c r="F104" s="121">
        <f>'[2]transportas ir kt.'!F59</f>
        <v>0</v>
      </c>
      <c r="G104" s="121">
        <v>0</v>
      </c>
      <c r="H104" s="121">
        <f t="shared" si="59"/>
        <v>0.3</v>
      </c>
      <c r="I104" s="122">
        <v>0.3</v>
      </c>
      <c r="J104" s="64">
        <f t="shared" si="60"/>
        <v>0</v>
      </c>
      <c r="K104" s="120">
        <f>'[2]transportas ir kt.'!K59</f>
        <v>0</v>
      </c>
      <c r="L104" s="121">
        <f>'[2]transportas ir kt.'!L59</f>
        <v>0</v>
      </c>
      <c r="M104" s="121">
        <v>2</v>
      </c>
      <c r="N104" s="121">
        <f>'[2]transportas ir kt.'!N59</f>
        <v>0</v>
      </c>
      <c r="O104" s="121">
        <f t="shared" si="61"/>
        <v>2</v>
      </c>
      <c r="P104" s="122">
        <v>2</v>
      </c>
      <c r="Q104" s="64">
        <f t="shared" si="38"/>
        <v>0</v>
      </c>
      <c r="R104" s="78">
        <f>'[2]transportas ir kt.'!R59</f>
        <v>0</v>
      </c>
      <c r="S104" s="66">
        <f>'[2]transportas ir kt.'!S59</f>
        <v>0</v>
      </c>
      <c r="T104" s="66">
        <f>'[2]transportas ir kt.'!T59</f>
        <v>0</v>
      </c>
      <c r="U104" s="66">
        <f>'[2]transportas ir kt.'!U59</f>
        <v>0</v>
      </c>
      <c r="V104" s="66">
        <f t="shared" si="63"/>
        <v>0</v>
      </c>
      <c r="W104" s="66">
        <v>0</v>
      </c>
      <c r="X104" s="64">
        <f t="shared" si="39"/>
        <v>0</v>
      </c>
      <c r="Y104" s="65"/>
      <c r="Z104" s="66"/>
      <c r="AA104" s="66"/>
      <c r="AB104" s="66"/>
      <c r="AC104" s="66">
        <f t="shared" si="62"/>
        <v>0</v>
      </c>
      <c r="AD104" s="67"/>
      <c r="AE104" s="64">
        <f t="shared" si="40"/>
        <v>0</v>
      </c>
      <c r="AF104" s="65"/>
      <c r="AG104" s="66"/>
      <c r="AH104" s="66"/>
      <c r="AI104" s="66"/>
      <c r="AJ104" s="66">
        <f t="shared" si="64"/>
        <v>0</v>
      </c>
      <c r="AK104" s="67"/>
      <c r="AL104" s="74">
        <f t="shared" si="35"/>
        <v>2.2999999999999998</v>
      </c>
    </row>
    <row r="105" spans="1:38" x14ac:dyDescent="0.3">
      <c r="A105" s="83" t="s">
        <v>164</v>
      </c>
      <c r="B105" s="89" t="s">
        <v>165</v>
      </c>
      <c r="C105" s="90"/>
      <c r="D105" s="206">
        <f>'[2]transportas ir kt.'!D60</f>
        <v>0</v>
      </c>
      <c r="E105" s="207">
        <f>'[2]transportas ir kt.'!E60</f>
        <v>0</v>
      </c>
      <c r="F105" s="207"/>
      <c r="G105" s="207"/>
      <c r="H105" s="207"/>
      <c r="I105" s="211">
        <v>0</v>
      </c>
      <c r="J105" s="90">
        <f t="shared" si="60"/>
        <v>0</v>
      </c>
      <c r="K105" s="91">
        <f>'[2]transportas ir kt.'!K60</f>
        <v>0</v>
      </c>
      <c r="L105" s="92">
        <f>'[2]transportas ir kt.'!L60</f>
        <v>0</v>
      </c>
      <c r="M105" s="207">
        <v>150</v>
      </c>
      <c r="N105" s="92">
        <f>'[2]transportas ir kt.'!N60</f>
        <v>0</v>
      </c>
      <c r="O105" s="207">
        <f t="shared" si="61"/>
        <v>150</v>
      </c>
      <c r="P105" s="211">
        <v>150</v>
      </c>
      <c r="Q105" s="90">
        <f t="shared" si="38"/>
        <v>0</v>
      </c>
      <c r="R105" s="91">
        <f>'[2]transportas ir kt.'!R60</f>
        <v>0</v>
      </c>
      <c r="S105" s="92">
        <f>'[2]transportas ir kt.'!S60</f>
        <v>0</v>
      </c>
      <c r="T105" s="92">
        <f>'[2]transportas ir kt.'!T60</f>
        <v>0</v>
      </c>
      <c r="U105" s="92">
        <f>'[2]transportas ir kt.'!U60</f>
        <v>0</v>
      </c>
      <c r="V105" s="92">
        <f t="shared" si="63"/>
        <v>0</v>
      </c>
      <c r="W105" s="93">
        <v>0</v>
      </c>
      <c r="X105" s="90">
        <f t="shared" si="39"/>
        <v>0</v>
      </c>
      <c r="Y105" s="91"/>
      <c r="Z105" s="92"/>
      <c r="AA105" s="92"/>
      <c r="AB105" s="92"/>
      <c r="AC105" s="92">
        <f t="shared" si="62"/>
        <v>0</v>
      </c>
      <c r="AD105" s="93"/>
      <c r="AE105" s="90">
        <f t="shared" si="40"/>
        <v>0</v>
      </c>
      <c r="AF105" s="91"/>
      <c r="AG105" s="92"/>
      <c r="AH105" s="92"/>
      <c r="AI105" s="92"/>
      <c r="AJ105" s="92">
        <f t="shared" si="64"/>
        <v>0</v>
      </c>
      <c r="AK105" s="93"/>
      <c r="AL105" s="94">
        <f t="shared" si="35"/>
        <v>150</v>
      </c>
    </row>
    <row r="106" spans="1:38" ht="20.25" customHeight="1" x14ac:dyDescent="0.3">
      <c r="A106" s="83" t="s">
        <v>166</v>
      </c>
      <c r="B106" s="95" t="s">
        <v>167</v>
      </c>
      <c r="C106" s="64"/>
      <c r="D106" s="120">
        <f>'[2]transportas ir kt.'!D61</f>
        <v>0</v>
      </c>
      <c r="E106" s="121">
        <v>7.4</v>
      </c>
      <c r="F106" s="121">
        <f>'[2]transportas ir kt.'!F61</f>
        <v>0</v>
      </c>
      <c r="G106" s="121">
        <f>'[2]transportas ir kt.'!G61</f>
        <v>0</v>
      </c>
      <c r="H106" s="121">
        <f t="shared" ref="H106:H112" si="65">SUM(D106:G106)</f>
        <v>7.4</v>
      </c>
      <c r="I106" s="209">
        <v>7.4</v>
      </c>
      <c r="J106" s="64">
        <f t="shared" si="60"/>
        <v>0</v>
      </c>
      <c r="K106" s="65">
        <f>'[2]transportas ir kt.'!K61</f>
        <v>0</v>
      </c>
      <c r="L106" s="66">
        <f>'[2]transportas ir kt.'!L61</f>
        <v>0</v>
      </c>
      <c r="M106" s="66">
        <f>'[2]transportas ir kt.'!M61</f>
        <v>0</v>
      </c>
      <c r="N106" s="66">
        <f>'[2]transportas ir kt.'!N61</f>
        <v>0</v>
      </c>
      <c r="O106" s="66">
        <f t="shared" si="61"/>
        <v>0</v>
      </c>
      <c r="P106" s="96"/>
      <c r="Q106" s="64">
        <f t="shared" si="38"/>
        <v>0</v>
      </c>
      <c r="R106" s="65">
        <f>'[2]transportas ir kt.'!R61</f>
        <v>0</v>
      </c>
      <c r="S106" s="66">
        <f>'[2]transportas ir kt.'!S61</f>
        <v>0</v>
      </c>
      <c r="T106" s="66">
        <f>'[2]transportas ir kt.'!T61</f>
        <v>0</v>
      </c>
      <c r="U106" s="66">
        <f>'[2]transportas ir kt.'!U61</f>
        <v>0</v>
      </c>
      <c r="V106" s="66">
        <f t="shared" si="63"/>
        <v>0</v>
      </c>
      <c r="W106" s="96">
        <v>0</v>
      </c>
      <c r="X106" s="64">
        <f t="shared" si="39"/>
        <v>0</v>
      </c>
      <c r="Y106" s="65"/>
      <c r="Z106" s="66"/>
      <c r="AA106" s="66"/>
      <c r="AB106" s="66"/>
      <c r="AC106" s="66">
        <f t="shared" si="62"/>
        <v>0</v>
      </c>
      <c r="AD106" s="96"/>
      <c r="AE106" s="64">
        <f t="shared" si="40"/>
        <v>0</v>
      </c>
      <c r="AF106" s="65"/>
      <c r="AG106" s="66"/>
      <c r="AH106" s="66"/>
      <c r="AI106" s="66"/>
      <c r="AJ106" s="66">
        <f t="shared" si="64"/>
        <v>0</v>
      </c>
      <c r="AK106" s="96"/>
      <c r="AL106" s="74">
        <f t="shared" si="35"/>
        <v>7.4</v>
      </c>
    </row>
    <row r="107" spans="1:38" x14ac:dyDescent="0.3">
      <c r="A107" s="176" t="s">
        <v>168</v>
      </c>
      <c r="B107" s="95" t="s">
        <v>169</v>
      </c>
      <c r="C107" s="64"/>
      <c r="D107" s="120">
        <f>'[2]transportas ir kt.'!D62</f>
        <v>0</v>
      </c>
      <c r="E107" s="121">
        <f>'[2]transportas ir kt.'!E62</f>
        <v>0</v>
      </c>
      <c r="F107" s="121">
        <f>'[2]transportas ir kt.'!F62</f>
        <v>0</v>
      </c>
      <c r="G107" s="121">
        <f>'[2]transportas ir kt.'!G62</f>
        <v>0</v>
      </c>
      <c r="H107" s="121">
        <f t="shared" si="65"/>
        <v>0</v>
      </c>
      <c r="I107" s="209">
        <v>0</v>
      </c>
      <c r="J107" s="64">
        <f t="shared" si="60"/>
        <v>0</v>
      </c>
      <c r="K107" s="65">
        <f>'[2]transportas ir kt.'!K62</f>
        <v>0</v>
      </c>
      <c r="L107" s="66">
        <f>'[2]transportas ir kt.'!L62</f>
        <v>0</v>
      </c>
      <c r="M107" s="66">
        <f>'[2]transportas ir kt.'!M62</f>
        <v>0</v>
      </c>
      <c r="N107" s="66">
        <f>'[2]transportas ir kt.'!N62</f>
        <v>0</v>
      </c>
      <c r="O107" s="66">
        <f t="shared" si="61"/>
        <v>0</v>
      </c>
      <c r="P107" s="96"/>
      <c r="Q107" s="64">
        <f t="shared" si="38"/>
        <v>0</v>
      </c>
      <c r="R107" s="65">
        <f>'[2]transportas ir kt.'!R62</f>
        <v>0</v>
      </c>
      <c r="S107" s="66">
        <f>'[2]transportas ir kt.'!S62</f>
        <v>0</v>
      </c>
      <c r="T107" s="66">
        <f>'[2]transportas ir kt.'!T62</f>
        <v>0</v>
      </c>
      <c r="U107" s="66">
        <f>'[2]transportas ir kt.'!U62</f>
        <v>0</v>
      </c>
      <c r="V107" s="66">
        <f t="shared" si="63"/>
        <v>0</v>
      </c>
      <c r="W107" s="96">
        <v>0</v>
      </c>
      <c r="X107" s="64">
        <f t="shared" si="39"/>
        <v>0</v>
      </c>
      <c r="Y107" s="120"/>
      <c r="Z107" s="121"/>
      <c r="AA107" s="121">
        <v>60</v>
      </c>
      <c r="AB107" s="121">
        <v>0</v>
      </c>
      <c r="AC107" s="121">
        <f t="shared" si="62"/>
        <v>60</v>
      </c>
      <c r="AD107" s="209">
        <v>60</v>
      </c>
      <c r="AE107" s="64">
        <f t="shared" si="40"/>
        <v>0</v>
      </c>
      <c r="AF107" s="65"/>
      <c r="AG107" s="66"/>
      <c r="AH107" s="66">
        <v>60</v>
      </c>
      <c r="AI107" s="66"/>
      <c r="AJ107" s="66">
        <f t="shared" si="64"/>
        <v>60</v>
      </c>
      <c r="AK107" s="96">
        <v>60</v>
      </c>
      <c r="AL107" s="74">
        <f t="shared" si="35"/>
        <v>120</v>
      </c>
    </row>
    <row r="108" spans="1:38" s="115" customFormat="1" x14ac:dyDescent="0.3">
      <c r="A108" s="176" t="s">
        <v>304</v>
      </c>
      <c r="B108" s="189" t="s">
        <v>305</v>
      </c>
      <c r="C108" s="64"/>
      <c r="D108" s="120">
        <f>'[2]transportas ir kt.'!D63</f>
        <v>0</v>
      </c>
      <c r="E108" s="121">
        <f>'[2]transportas ir kt.'!E63</f>
        <v>0</v>
      </c>
      <c r="F108" s="121">
        <f>'[2]transportas ir kt.'!F63</f>
        <v>0</v>
      </c>
      <c r="G108" s="121"/>
      <c r="H108" s="121">
        <f t="shared" si="65"/>
        <v>0</v>
      </c>
      <c r="I108" s="209">
        <v>0</v>
      </c>
      <c r="J108" s="64">
        <f t="shared" si="60"/>
        <v>0</v>
      </c>
      <c r="K108" s="65">
        <f>'[2]transportas ir kt.'!K63</f>
        <v>0</v>
      </c>
      <c r="L108" s="121">
        <v>30</v>
      </c>
      <c r="M108" s="121">
        <f>'[2]transportas ir kt.'!M63</f>
        <v>0</v>
      </c>
      <c r="N108" s="121">
        <f>'[2]transportas ir kt.'!N63</f>
        <v>0</v>
      </c>
      <c r="O108" s="121">
        <f t="shared" si="61"/>
        <v>30</v>
      </c>
      <c r="P108" s="209">
        <v>30</v>
      </c>
      <c r="Q108" s="64">
        <f t="shared" si="38"/>
        <v>0</v>
      </c>
      <c r="R108" s="65">
        <f>'[2]transportas ir kt.'!R63</f>
        <v>0</v>
      </c>
      <c r="S108" s="66">
        <f>'[2]transportas ir kt.'!S63</f>
        <v>0</v>
      </c>
      <c r="T108" s="66">
        <f>'[2]transportas ir kt.'!T63</f>
        <v>0</v>
      </c>
      <c r="U108" s="66">
        <f>'[2]transportas ir kt.'!U63</f>
        <v>0</v>
      </c>
      <c r="V108" s="66">
        <f t="shared" si="63"/>
        <v>0</v>
      </c>
      <c r="W108" s="96"/>
      <c r="X108" s="64">
        <f t="shared" si="39"/>
        <v>0</v>
      </c>
      <c r="Y108" s="65"/>
      <c r="Z108" s="66"/>
      <c r="AA108" s="66"/>
      <c r="AB108" s="66">
        <v>0</v>
      </c>
      <c r="AC108" s="66">
        <f t="shared" si="62"/>
        <v>0</v>
      </c>
      <c r="AD108" s="96"/>
      <c r="AE108" s="64">
        <f t="shared" si="40"/>
        <v>0</v>
      </c>
      <c r="AF108" s="65"/>
      <c r="AG108" s="66"/>
      <c r="AH108" s="66"/>
      <c r="AI108" s="66"/>
      <c r="AJ108" s="66">
        <f t="shared" si="64"/>
        <v>0</v>
      </c>
      <c r="AK108" s="96"/>
      <c r="AL108" s="74">
        <f t="shared" si="35"/>
        <v>30</v>
      </c>
    </row>
    <row r="109" spans="1:38" x14ac:dyDescent="0.3">
      <c r="A109" s="214" t="s">
        <v>327</v>
      </c>
      <c r="B109" s="177" t="s">
        <v>324</v>
      </c>
      <c r="C109" s="186"/>
      <c r="D109" s="123"/>
      <c r="E109" s="121"/>
      <c r="F109" s="121"/>
      <c r="G109" s="121"/>
      <c r="H109" s="121">
        <f t="shared" si="65"/>
        <v>0</v>
      </c>
      <c r="I109" s="209"/>
      <c r="J109" s="64">
        <f t="shared" si="60"/>
        <v>0</v>
      </c>
      <c r="K109" s="120">
        <v>2</v>
      </c>
      <c r="L109" s="121">
        <v>2</v>
      </c>
      <c r="M109" s="121"/>
      <c r="N109" s="121"/>
      <c r="O109" s="121">
        <f t="shared" si="61"/>
        <v>4</v>
      </c>
      <c r="P109" s="209">
        <v>4</v>
      </c>
      <c r="Q109" s="64">
        <f t="shared" ref="Q109:Q112" si="66">J109+O109-P109</f>
        <v>0</v>
      </c>
      <c r="R109" s="65"/>
      <c r="S109" s="66"/>
      <c r="T109" s="66"/>
      <c r="U109" s="66"/>
      <c r="V109" s="66">
        <f t="shared" ref="V109:V112" si="67">SUM(R109:U109)</f>
        <v>0</v>
      </c>
      <c r="W109" s="96"/>
      <c r="X109" s="64">
        <f t="shared" ref="X109:X112" si="68">Q109+V109-W109</f>
        <v>0</v>
      </c>
      <c r="Y109" s="65"/>
      <c r="Z109" s="66"/>
      <c r="AA109" s="66"/>
      <c r="AB109" s="66">
        <v>0</v>
      </c>
      <c r="AC109" s="66">
        <f t="shared" ref="AC109:AC112" si="69">SUM(Y109:AB109)</f>
        <v>0</v>
      </c>
      <c r="AD109" s="96"/>
      <c r="AE109" s="64">
        <f t="shared" ref="AE109:AE112" si="70">X109+AC109-AD109</f>
        <v>0</v>
      </c>
      <c r="AF109" s="65"/>
      <c r="AG109" s="66"/>
      <c r="AH109" s="66"/>
      <c r="AI109" s="66"/>
      <c r="AJ109" s="66">
        <f t="shared" ref="AJ109:AJ112" si="71">SUM(AF109:AI109)</f>
        <v>0</v>
      </c>
      <c r="AK109" s="96"/>
      <c r="AL109" s="74">
        <f t="shared" ref="AL109:AL112" si="72">H109+O109+V109+AC109+AJ109</f>
        <v>4</v>
      </c>
    </row>
    <row r="110" spans="1:38" x14ac:dyDescent="0.3">
      <c r="A110" s="214" t="s">
        <v>328</v>
      </c>
      <c r="B110" s="177" t="s">
        <v>325</v>
      </c>
      <c r="C110" s="186"/>
      <c r="D110" s="123"/>
      <c r="E110" s="121"/>
      <c r="F110" s="121"/>
      <c r="G110" s="121">
        <v>0.76</v>
      </c>
      <c r="H110" s="121">
        <f t="shared" si="65"/>
        <v>0.76</v>
      </c>
      <c r="I110" s="209">
        <v>0.76</v>
      </c>
      <c r="J110" s="64">
        <f t="shared" si="60"/>
        <v>0</v>
      </c>
      <c r="K110" s="120"/>
      <c r="L110" s="121"/>
      <c r="M110" s="121">
        <v>1</v>
      </c>
      <c r="N110" s="121"/>
      <c r="O110" s="121">
        <f t="shared" si="61"/>
        <v>1</v>
      </c>
      <c r="P110" s="209">
        <v>1</v>
      </c>
      <c r="Q110" s="64">
        <f t="shared" si="66"/>
        <v>0</v>
      </c>
      <c r="R110" s="65"/>
      <c r="S110" s="66"/>
      <c r="T110" s="66"/>
      <c r="U110" s="66"/>
      <c r="V110" s="66">
        <f t="shared" si="67"/>
        <v>0</v>
      </c>
      <c r="W110" s="96"/>
      <c r="X110" s="64">
        <f t="shared" si="68"/>
        <v>0</v>
      </c>
      <c r="Y110" s="65"/>
      <c r="Z110" s="66"/>
      <c r="AA110" s="66"/>
      <c r="AB110" s="66"/>
      <c r="AC110" s="66">
        <f t="shared" si="69"/>
        <v>0</v>
      </c>
      <c r="AD110" s="96"/>
      <c r="AE110" s="64">
        <f t="shared" si="70"/>
        <v>0</v>
      </c>
      <c r="AF110" s="65"/>
      <c r="AG110" s="66"/>
      <c r="AH110" s="66"/>
      <c r="AI110" s="66"/>
      <c r="AJ110" s="66">
        <f t="shared" si="71"/>
        <v>0</v>
      </c>
      <c r="AK110" s="96"/>
      <c r="AL110" s="74">
        <f t="shared" si="72"/>
        <v>1.76</v>
      </c>
    </row>
    <row r="111" spans="1:38" x14ac:dyDescent="0.3">
      <c r="A111" s="214" t="s">
        <v>329</v>
      </c>
      <c r="B111" s="177" t="s">
        <v>331</v>
      </c>
      <c r="C111" s="186"/>
      <c r="D111" s="123"/>
      <c r="E111" s="121"/>
      <c r="F111" s="121"/>
      <c r="G111" s="121"/>
      <c r="H111" s="121">
        <f t="shared" si="65"/>
        <v>0</v>
      </c>
      <c r="I111" s="209"/>
      <c r="J111" s="64">
        <f t="shared" si="60"/>
        <v>0</v>
      </c>
      <c r="K111" s="120">
        <v>3</v>
      </c>
      <c r="L111" s="121"/>
      <c r="M111" s="121"/>
      <c r="N111" s="121"/>
      <c r="O111" s="121">
        <f t="shared" si="61"/>
        <v>3</v>
      </c>
      <c r="P111" s="209">
        <v>3</v>
      </c>
      <c r="Q111" s="64">
        <f t="shared" si="66"/>
        <v>0</v>
      </c>
      <c r="R111" s="65"/>
      <c r="S111" s="66"/>
      <c r="T111" s="66"/>
      <c r="U111" s="66"/>
      <c r="V111" s="66">
        <f t="shared" si="67"/>
        <v>0</v>
      </c>
      <c r="W111" s="96"/>
      <c r="X111" s="64">
        <f t="shared" si="68"/>
        <v>0</v>
      </c>
      <c r="Y111" s="65"/>
      <c r="Z111" s="66"/>
      <c r="AA111" s="66"/>
      <c r="AB111" s="66"/>
      <c r="AC111" s="66">
        <f t="shared" si="69"/>
        <v>0</v>
      </c>
      <c r="AD111" s="96"/>
      <c r="AE111" s="64">
        <f t="shared" si="70"/>
        <v>0</v>
      </c>
      <c r="AF111" s="65"/>
      <c r="AG111" s="66"/>
      <c r="AH111" s="66"/>
      <c r="AI111" s="66"/>
      <c r="AJ111" s="66">
        <f t="shared" si="71"/>
        <v>0</v>
      </c>
      <c r="AK111" s="96"/>
      <c r="AL111" s="74">
        <f t="shared" si="72"/>
        <v>3</v>
      </c>
    </row>
    <row r="112" spans="1:38" ht="15" thickBot="1" x14ac:dyDescent="0.35">
      <c r="A112" s="215" t="s">
        <v>330</v>
      </c>
      <c r="B112" s="179" t="s">
        <v>326</v>
      </c>
      <c r="C112" s="213"/>
      <c r="D112" s="216"/>
      <c r="E112" s="208"/>
      <c r="F112" s="208"/>
      <c r="G112" s="208"/>
      <c r="H112" s="208">
        <f t="shared" si="65"/>
        <v>0</v>
      </c>
      <c r="I112" s="212"/>
      <c r="J112" s="99">
        <f t="shared" si="60"/>
        <v>0</v>
      </c>
      <c r="K112" s="210">
        <v>8</v>
      </c>
      <c r="L112" s="208"/>
      <c r="M112" s="208"/>
      <c r="N112" s="208"/>
      <c r="O112" s="208">
        <f t="shared" si="61"/>
        <v>8</v>
      </c>
      <c r="P112" s="212">
        <v>8</v>
      </c>
      <c r="Q112" s="99">
        <f t="shared" si="66"/>
        <v>0</v>
      </c>
      <c r="R112" s="100"/>
      <c r="S112" s="101"/>
      <c r="T112" s="101"/>
      <c r="U112" s="101"/>
      <c r="V112" s="101">
        <f t="shared" si="67"/>
        <v>0</v>
      </c>
      <c r="W112" s="102"/>
      <c r="X112" s="99">
        <f t="shared" si="68"/>
        <v>0</v>
      </c>
      <c r="Y112" s="100"/>
      <c r="Z112" s="101"/>
      <c r="AA112" s="101"/>
      <c r="AB112" s="101"/>
      <c r="AC112" s="101">
        <f t="shared" si="69"/>
        <v>0</v>
      </c>
      <c r="AD112" s="102"/>
      <c r="AE112" s="99">
        <f t="shared" si="70"/>
        <v>0</v>
      </c>
      <c r="AF112" s="100"/>
      <c r="AG112" s="101"/>
      <c r="AH112" s="101"/>
      <c r="AI112" s="101"/>
      <c r="AJ112" s="101">
        <f t="shared" si="71"/>
        <v>0</v>
      </c>
      <c r="AK112" s="102"/>
      <c r="AL112" s="103">
        <f t="shared" si="72"/>
        <v>8</v>
      </c>
    </row>
  </sheetData>
  <mergeCells count="14">
    <mergeCell ref="X8:X9"/>
    <mergeCell ref="Y8:AD8"/>
    <mergeCell ref="AE8:AE9"/>
    <mergeCell ref="AF8:AK8"/>
    <mergeCell ref="AL8:AL9"/>
    <mergeCell ref="N2:W2"/>
    <mergeCell ref="A5:U5"/>
    <mergeCell ref="A8:A9"/>
    <mergeCell ref="C8:C9"/>
    <mergeCell ref="D8:I8"/>
    <mergeCell ref="J8:J9"/>
    <mergeCell ref="K8:P8"/>
    <mergeCell ref="Q8:Q9"/>
    <mergeCell ref="R8:W8"/>
  </mergeCells>
  <phoneticPr fontId="13" type="noConversion"/>
  <conditionalFormatting sqref="B15:B17">
    <cfRule type="cellIs" dxfId="37" priority="6" operator="equal">
      <formula>0</formula>
    </cfRule>
  </conditionalFormatting>
  <conditionalFormatting sqref="B36:B38">
    <cfRule type="cellIs" dxfId="36" priority="4" operator="equal">
      <formula>0</formula>
    </cfRule>
  </conditionalFormatting>
  <conditionalFormatting sqref="B40">
    <cfRule type="cellIs" dxfId="35" priority="1" operator="equal">
      <formula>0</formula>
    </cfRule>
  </conditionalFormatting>
  <conditionalFormatting sqref="B47">
    <cfRule type="cellIs" dxfId="34" priority="2" operator="equal">
      <formula>0</formula>
    </cfRule>
  </conditionalFormatting>
  <conditionalFormatting sqref="B80:B84">
    <cfRule type="cellIs" dxfId="33" priority="5" operator="equal">
      <formula>0</formula>
    </cfRule>
  </conditionalFormatting>
  <conditionalFormatting sqref="B108:B112">
    <cfRule type="cellIs" dxfId="32" priority="3" operator="equal">
      <formula>0</formula>
    </cfRule>
  </conditionalFormatting>
  <pageMargins left="0.70866141732283472" right="0.70866141732283472" top="0.74803149606299213" bottom="0.74803149606299213" header="0.31496062992125984" footer="0.31496062992125984"/>
  <pageSetup paperSize="8" scale="47" fitToHeight="0" orientation="landscape" r:id="rId1"/>
  <headerFooter>
    <oddFooter>&amp;C&amp;P</oddFooter>
  </headerFooter>
  <rowBreaks count="2" manualBreakCount="2">
    <brk id="49" max="16383" man="1"/>
    <brk id="84" max="16383"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Darbalapiai</vt:lpstr>
      </vt:variant>
      <vt:variant>
        <vt:i4>14</vt:i4>
      </vt:variant>
      <vt:variant>
        <vt:lpstr>Įvardytieji diapazonai</vt:lpstr>
      </vt:variant>
      <vt:variant>
        <vt:i4>14</vt:i4>
      </vt:variant>
    </vt:vector>
  </HeadingPairs>
  <TitlesOfParts>
    <vt:vector size="28" baseType="lpstr">
      <vt:lpstr>2023-2025 Tarybos patvirtintas</vt:lpstr>
      <vt:lpstr>Patvirtinta 2023-01-18</vt:lpstr>
      <vt:lpstr>Pakeitimas 2023-08-08</vt:lpstr>
      <vt:lpstr>Pakeitimas 2023-08-08 (lyg.var)</vt:lpstr>
      <vt:lpstr>Pakeitimas 08-08 (lyg. (po val)</vt:lpstr>
      <vt:lpstr>Pakeitimas 2023-08-08 (po vald)</vt:lpstr>
      <vt:lpstr>Pakeitimas 2023-10-05 (proj.)</vt:lpstr>
      <vt:lpstr>Pakeitimas 2023-10-05 (patvirt)</vt:lpstr>
      <vt:lpstr>Pakeitimas 2024-03-07 (proj.)</vt:lpstr>
      <vt:lpstr>Pakeitimas 2024-03-07 PATV.</vt:lpstr>
      <vt:lpstr>Pakeitimas 2024-05-21 (proj.)</vt:lpstr>
      <vt:lpstr>Pakeitimas 2024-05-21 (patv.)</vt:lpstr>
      <vt:lpstr>Pakeitimas 2025-02-27</vt:lpstr>
      <vt:lpstr>Pakeitimas 2025-02-27 (patv.)</vt:lpstr>
      <vt:lpstr>'2023-2025 Tarybos patvirtintas'!Print_Area</vt:lpstr>
      <vt:lpstr>'Pakeitimas 08-08 (lyg. (po val)'!Print_Titles</vt:lpstr>
      <vt:lpstr>'Pakeitimas 2023-08-08'!Print_Titles</vt:lpstr>
      <vt:lpstr>'Pakeitimas 2023-08-08 (lyg.var)'!Print_Titles</vt:lpstr>
      <vt:lpstr>'Pakeitimas 2023-08-08 (po vald)'!Print_Titles</vt:lpstr>
      <vt:lpstr>'Pakeitimas 2023-10-05 (patvirt)'!Print_Titles</vt:lpstr>
      <vt:lpstr>'Pakeitimas 2023-10-05 (proj.)'!Print_Titles</vt:lpstr>
      <vt:lpstr>'Pakeitimas 2024-03-07 (proj.)'!Print_Titles</vt:lpstr>
      <vt:lpstr>'Pakeitimas 2024-03-07 PATV.'!Print_Titles</vt:lpstr>
      <vt:lpstr>'Pakeitimas 2024-05-21 (patv.)'!Print_Titles</vt:lpstr>
      <vt:lpstr>'Pakeitimas 2024-05-21 (proj.)'!Print_Titles</vt:lpstr>
      <vt:lpstr>'Pakeitimas 2025-02-27'!Print_Titles</vt:lpstr>
      <vt:lpstr>'Pakeitimas 2025-02-27 (patv.)'!Print_Titles</vt:lpstr>
      <vt:lpstr>'Patvirtinta 2023-01-18'!Print_Titles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Laima Bajarova</dc:creator>
  <cp:lastModifiedBy>Eglė Alonderienė</cp:lastModifiedBy>
  <cp:lastPrinted>2025-02-21T12:51:11Z</cp:lastPrinted>
  <dcterms:created xsi:type="dcterms:W3CDTF">2023-02-28T08:28:15Z</dcterms:created>
  <dcterms:modified xsi:type="dcterms:W3CDTF">2025-03-03T14:39:48Z</dcterms:modified>
</cp:coreProperties>
</file>